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_xlnm.Print_Titles" localSheetId="0">'2023'!$7:$11</definedName>
    <definedName name="_xlnm.Print_Area" localSheetId="0">'2023'!$A$1:$N$102</definedName>
  </definedNames>
  <calcPr fullCalcOnLoad="1"/>
</workbook>
</file>

<file path=xl/sharedStrings.xml><?xml version="1.0" encoding="utf-8"?>
<sst xmlns="http://schemas.openxmlformats.org/spreadsheetml/2006/main" count="112" uniqueCount="101">
  <si>
    <t>Загальний фонд</t>
  </si>
  <si>
    <t>Спеціальний фонд</t>
  </si>
  <si>
    <t>Разом</t>
  </si>
  <si>
    <t>Найменування доходів</t>
  </si>
  <si>
    <t>Податкові надходження</t>
  </si>
  <si>
    <t>Податки на доходи, податки на прибуток, податки на збільшення ринкової вартості</t>
  </si>
  <si>
    <t>Офіційні трансферти</t>
  </si>
  <si>
    <t>Від органів державного управління</t>
  </si>
  <si>
    <t>Код бюджетної класифікації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</si>
  <si>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</si>
  <si>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</si>
  <si>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>Освітня субвенція з державного бюджету місцевим бюджетам</t>
  </si>
  <si>
    <t>Податок на прибуток підприємств та фінансових установ комунальної власності</t>
  </si>
  <si>
    <t>Субвенції з місцевих бюджетів іншим місцевим бюджетам</t>
  </si>
  <si>
    <t>Субвенції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</si>
  <si>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</si>
  <si>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Податок на прибуток підприємств</t>
  </si>
  <si>
    <t>Плата за надання інших адміністративних послуг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</si>
  <si>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</si>
  <si>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</si>
  <si>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</si>
  <si>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</si>
  <si>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</si>
  <si>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</si>
  <si>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</si>
  <si>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</si>
  <si>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</si>
  <si>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</si>
  <si>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</si>
  <si>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</si>
  <si>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</si>
  <si>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</si>
  <si>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</si>
  <si>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</si>
  <si>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</si>
  <si>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</si>
  <si>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</si>
  <si>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</si>
  <si>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</si>
  <si>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</si>
  <si>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</si>
  <si>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</si>
  <si>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</si>
  <si>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</si>
  <si>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</si>
  <si>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</si>
  <si>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</si>
  <si>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</si>
  <si>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</si>
  <si>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</si>
  <si>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</si>
  <si>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</si>
  <si>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</si>
  <si>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</si>
  <si>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</si>
  <si>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</si>
  <si>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</si>
  <si>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</si>
  <si>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</si>
  <si>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</si>
  <si>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</si>
  <si>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</si>
  <si>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</si>
  <si>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</si>
  <si>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</si>
  <si>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</si>
  <si>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</si>
  <si>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Усьго доходів (без урахування міжбюджетних трансфертів)</t>
  </si>
  <si>
    <t>×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</si>
  <si>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</si>
  <si>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</si>
  <si>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</si>
  <si>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</si>
  <si>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</si>
  <si>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</si>
  <si>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Рентна плата за користування надрами  загальнодержавного значення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</si>
  <si>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</si>
  <si>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</si>
  <si>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</si>
  <si>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</si>
  <si>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Додаток 1</t>
  </si>
  <si>
    <t>Усього доходів з урахуванням  міжбюджетних трансфертів  з державного бюджету</t>
  </si>
  <si>
    <t>Місцеві податки та збори, що сплачуються (перераховуються) згідно з Податковим кодексом України</t>
  </si>
  <si>
    <t>до рішення  виконавчого комітету селищної ради</t>
  </si>
  <si>
    <t>Акцизний податок з реалізації  виробниками  та/або імпортерами, у тому числі  в роздрібній торгівлі тютюнових виробів, тютюну  та промислових замінників тютюну, рідин, що використовуються в електронних сигаретах, що оподатковується згідно з підпунктом 213.1.14 пункту 213.1</t>
  </si>
  <si>
    <t>Акцизний податок з реалізації суб 'єктами господарювання  роздрібної торгівлі підакцізних товарів (крім тих, щооподатковуються згідно з підпунктом 213.1.14 пункту 213.1 статті 213 Податкового кодексу України )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</si>
  <si>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</si>
  <si>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</si>
  <si>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вілютні цінності  і грошові кошти, власники яких невідомі</t>
  </si>
  <si>
    <t>від _______________2023 р №_______</t>
  </si>
  <si>
    <t>Субвенція з місцевого бюджету  за рахунок залишку коштів на надання державної підтримки особам з особливими освітніми потребами, що утворився на початок бюджетного  періоду.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</si>
  <si>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</si>
  <si>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</si>
  <si>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План на  2023 рік</t>
  </si>
  <si>
    <t>Уточнений план на  2023 рік</t>
  </si>
  <si>
    <t xml:space="preserve">% виконання до уточненого плану 
на 2023 рік </t>
  </si>
  <si>
    <t>Рентна плата за користування надрами для видобування інших корисних копалин загальнодержавного значення </t>
  </si>
  <si>
    <t xml:space="preserve">  Звіт про виконання бюджету селищної територіальної громади по доходах  за І півріччя  2023 року</t>
  </si>
  <si>
    <t>Дотації з місцевих бюджетів іншим місцевим бюджетам</t>
  </si>
  <si>
    <t>Інші дотації з місцевого бюджету</t>
  </si>
  <si>
    <t>Виконано
   за   І півріччя
 2023 рік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</si>
</sst>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"/>
    <numFmt numFmtId="211" formatCode="0.0000"/>
  </numFmts>
  <fonts count="29">
    <font>
      <sz val="10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20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/>
      <protection/>
    </xf>
    <xf numFmtId="2" fontId="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53" applyFont="1" applyFill="1" applyBorder="1" applyAlignment="1">
      <alignment horizontal="justify" vertical="top"/>
      <protection/>
    </xf>
    <xf numFmtId="0" fontId="2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204" fontId="1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right" wrapText="1"/>
    </xf>
    <xf numFmtId="204" fontId="9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20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04" fontId="9" fillId="0" borderId="10" xfId="0" applyNumberFormat="1" applyFont="1" applyFill="1" applyBorder="1" applyAlignment="1">
      <alignment/>
    </xf>
    <xf numFmtId="204" fontId="9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justify" vertical="top" wrapText="1"/>
    </xf>
    <xf numFmtId="204" fontId="9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0" fontId="2" fillId="0" borderId="10" xfId="54" applyFont="1" applyFill="1" applyBorder="1" applyAlignment="1">
      <alignment horizontal="left" vertical="distributed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right" wrapText="1"/>
    </xf>
    <xf numFmtId="204" fontId="3" fillId="0" borderId="10" xfId="0" applyNumberFormat="1" applyFont="1" applyFill="1" applyBorder="1" applyAlignment="1">
      <alignment/>
    </xf>
    <xf numFmtId="204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21" xfId="53"/>
    <cellStyle name="Обычный_202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PageLayoutView="0" workbookViewId="0" topLeftCell="A1">
      <pane xSplit="2" ySplit="11" topLeftCell="J9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74" sqref="B74"/>
    </sheetView>
  </sheetViews>
  <sheetFormatPr defaultColWidth="9.140625" defaultRowHeight="12.75"/>
  <cols>
    <col min="1" max="1" width="16.421875" style="1" customWidth="1"/>
    <col min="2" max="2" width="58.7109375" style="1" customWidth="1"/>
    <col min="3" max="3" width="19.28125" style="1" customWidth="1"/>
    <col min="4" max="4" width="18.421875" style="1" customWidth="1"/>
    <col min="5" max="5" width="20.00390625" style="1" customWidth="1"/>
    <col min="6" max="6" width="15.140625" style="1" customWidth="1"/>
    <col min="7" max="7" width="16.28125" style="1" customWidth="1"/>
    <col min="8" max="8" width="16.140625" style="1" customWidth="1"/>
    <col min="9" max="9" width="14.7109375" style="1" customWidth="1"/>
    <col min="10" max="10" width="13.140625" style="1" customWidth="1"/>
    <col min="11" max="11" width="18.421875" style="1" customWidth="1"/>
    <col min="12" max="12" width="18.00390625" style="1" customWidth="1"/>
    <col min="13" max="13" width="18.7109375" style="1" customWidth="1"/>
    <col min="14" max="14" width="16.00390625" style="1" customWidth="1"/>
    <col min="15" max="15" width="22.00390625" style="1" customWidth="1"/>
    <col min="16" max="17" width="14.00390625" style="1" customWidth="1"/>
    <col min="18" max="18" width="9.140625" style="1" customWidth="1"/>
    <col min="19" max="19" width="10.7109375" style="1" bestFit="1" customWidth="1"/>
    <col min="20" max="16384" width="9.140625" style="1" customWidth="1"/>
  </cols>
  <sheetData>
    <row r="1" ht="18.75">
      <c r="L1" s="1" t="s">
        <v>80</v>
      </c>
    </row>
    <row r="2" ht="18.75">
      <c r="L2" s="1" t="s">
        <v>83</v>
      </c>
    </row>
    <row r="3" ht="18.75">
      <c r="L3" s="1" t="s">
        <v>89</v>
      </c>
    </row>
    <row r="4" spans="1:14" ht="15.75" customHeight="1">
      <c r="A4" s="46" t="s">
        <v>97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2"/>
      <c r="O5" s="2"/>
    </row>
    <row r="6" spans="1:15" ht="18.7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M6" s="2"/>
      <c r="N6" s="4" t="s">
        <v>69</v>
      </c>
      <c r="O6" s="2"/>
    </row>
    <row r="7" spans="1:14" ht="18.75">
      <c r="A7" s="22"/>
      <c r="B7" s="22"/>
      <c r="C7" s="48" t="s">
        <v>0</v>
      </c>
      <c r="D7" s="48"/>
      <c r="E7" s="48"/>
      <c r="F7" s="48"/>
      <c r="G7" s="48" t="s">
        <v>1</v>
      </c>
      <c r="H7" s="48"/>
      <c r="I7" s="48"/>
      <c r="J7" s="48"/>
      <c r="K7" s="48" t="s">
        <v>2</v>
      </c>
      <c r="L7" s="48"/>
      <c r="M7" s="48"/>
      <c r="N7" s="48"/>
    </row>
    <row r="8" spans="1:15" ht="12.75" customHeight="1">
      <c r="A8" s="43" t="s">
        <v>8</v>
      </c>
      <c r="B8" s="44" t="s">
        <v>3</v>
      </c>
      <c r="C8" s="45" t="s">
        <v>93</v>
      </c>
      <c r="D8" s="45" t="s">
        <v>94</v>
      </c>
      <c r="E8" s="45" t="s">
        <v>100</v>
      </c>
      <c r="F8" s="45" t="s">
        <v>95</v>
      </c>
      <c r="G8" s="45" t="s">
        <v>93</v>
      </c>
      <c r="H8" s="45" t="s">
        <v>94</v>
      </c>
      <c r="I8" s="45" t="s">
        <v>100</v>
      </c>
      <c r="J8" s="45" t="s">
        <v>95</v>
      </c>
      <c r="K8" s="45" t="s">
        <v>93</v>
      </c>
      <c r="L8" s="45" t="s">
        <v>94</v>
      </c>
      <c r="M8" s="45" t="s">
        <v>100</v>
      </c>
      <c r="N8" s="45" t="s">
        <v>95</v>
      </c>
      <c r="O8" s="5"/>
    </row>
    <row r="9" spans="1:15" ht="12.75" customHeight="1">
      <c r="A9" s="43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5"/>
    </row>
    <row r="10" spans="1:15" ht="27" customHeight="1">
      <c r="A10" s="43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5"/>
    </row>
    <row r="11" spans="1:15" ht="53.25" customHeight="1">
      <c r="A11" s="43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5"/>
    </row>
    <row r="12" spans="1:14" ht="18.75">
      <c r="A12" s="8">
        <v>10000000</v>
      </c>
      <c r="B12" s="20" t="s">
        <v>4</v>
      </c>
      <c r="C12" s="37">
        <f>C13+C21+C27+C35</f>
        <v>168500000</v>
      </c>
      <c r="D12" s="37">
        <f>D13+D21+D27+D35</f>
        <v>168500000</v>
      </c>
      <c r="E12" s="49">
        <f>E13+E21+E27+E35</f>
        <v>94820632.60000001</v>
      </c>
      <c r="F12" s="35">
        <f aca="true" t="shared" si="0" ref="F12:F73">E12*100/D12</f>
        <v>56.273372462908014</v>
      </c>
      <c r="G12" s="50">
        <f>G52</f>
        <v>60000</v>
      </c>
      <c r="H12" s="50">
        <f>H52</f>
        <v>60000</v>
      </c>
      <c r="I12" s="50">
        <f>I52</f>
        <v>14515.68</v>
      </c>
      <c r="J12" s="35">
        <f>I12/H12*100</f>
        <v>24.192800000000002</v>
      </c>
      <c r="K12" s="19">
        <f>C12+G12</f>
        <v>168560000</v>
      </c>
      <c r="L12" s="19">
        <f>H12+D12</f>
        <v>168560000</v>
      </c>
      <c r="M12" s="19">
        <f>E12+I12</f>
        <v>94835148.28000002</v>
      </c>
      <c r="N12" s="35">
        <f>M12/L12*100</f>
        <v>56.26195317987661</v>
      </c>
    </row>
    <row r="13" spans="1:14" ht="37.5">
      <c r="A13" s="6">
        <v>11000000</v>
      </c>
      <c r="B13" s="7" t="s">
        <v>5</v>
      </c>
      <c r="C13" s="23">
        <f>C14+C19</f>
        <v>114502000</v>
      </c>
      <c r="D13" s="23">
        <f>D14+D19</f>
        <v>114502000</v>
      </c>
      <c r="E13" s="53">
        <f>E14+E19</f>
        <v>63752471.64000001</v>
      </c>
      <c r="F13" s="25">
        <f t="shared" si="0"/>
        <v>55.678041990532925</v>
      </c>
      <c r="G13" s="53">
        <v>0</v>
      </c>
      <c r="H13" s="52">
        <v>0</v>
      </c>
      <c r="I13" s="52">
        <v>0</v>
      </c>
      <c r="J13" s="25">
        <v>0</v>
      </c>
      <c r="K13" s="24">
        <f aca="true" t="shared" si="1" ref="K13:K74">C13+G13</f>
        <v>114502000</v>
      </c>
      <c r="L13" s="24">
        <f aca="true" t="shared" si="2" ref="L13:L74">H13+D13</f>
        <v>114502000</v>
      </c>
      <c r="M13" s="24">
        <f aca="true" t="shared" si="3" ref="M13:M74">E13+I13</f>
        <v>63752471.64000001</v>
      </c>
      <c r="N13" s="25">
        <f aca="true" t="shared" si="4" ref="N13:N74">M13/L13*100</f>
        <v>55.678041990532925</v>
      </c>
    </row>
    <row r="14" spans="1:14" ht="18.75">
      <c r="A14" s="6">
        <v>11010000</v>
      </c>
      <c r="B14" s="7" t="s">
        <v>19</v>
      </c>
      <c r="C14" s="23">
        <f>C15+C16+C17+C18</f>
        <v>114500000</v>
      </c>
      <c r="D14" s="23">
        <f>D15+D16+D17+D18</f>
        <v>114500000</v>
      </c>
      <c r="E14" s="53">
        <f>E15+E16+E17+E18</f>
        <v>63749781.64000001</v>
      </c>
      <c r="F14" s="25">
        <f t="shared" si="0"/>
        <v>55.67666518777293</v>
      </c>
      <c r="G14" s="23">
        <v>0</v>
      </c>
      <c r="H14" s="24">
        <v>0</v>
      </c>
      <c r="I14" s="24">
        <v>0</v>
      </c>
      <c r="J14" s="25">
        <v>0</v>
      </c>
      <c r="K14" s="24">
        <f t="shared" si="1"/>
        <v>114500000</v>
      </c>
      <c r="L14" s="24">
        <f t="shared" si="2"/>
        <v>114500000</v>
      </c>
      <c r="M14" s="24">
        <f t="shared" si="3"/>
        <v>63749781.64000001</v>
      </c>
      <c r="N14" s="25">
        <f t="shared" si="4"/>
        <v>55.67666518777293</v>
      </c>
    </row>
    <row r="15" spans="1:14" ht="56.25">
      <c r="A15" s="6">
        <v>11010100</v>
      </c>
      <c r="B15" s="7" t="s">
        <v>20</v>
      </c>
      <c r="C15" s="23">
        <v>68000000</v>
      </c>
      <c r="D15" s="23">
        <v>68000000</v>
      </c>
      <c r="E15" s="52">
        <v>35778063.13</v>
      </c>
      <c r="F15" s="25">
        <f t="shared" si="0"/>
        <v>52.61479872058824</v>
      </c>
      <c r="G15" s="23">
        <v>0</v>
      </c>
      <c r="H15" s="24">
        <v>0</v>
      </c>
      <c r="I15" s="24">
        <v>0</v>
      </c>
      <c r="J15" s="25">
        <v>0</v>
      </c>
      <c r="K15" s="24">
        <f t="shared" si="1"/>
        <v>68000000</v>
      </c>
      <c r="L15" s="24">
        <f t="shared" si="2"/>
        <v>68000000</v>
      </c>
      <c r="M15" s="24">
        <f t="shared" si="3"/>
        <v>35778063.13</v>
      </c>
      <c r="N15" s="25">
        <f t="shared" si="4"/>
        <v>52.61479872058824</v>
      </c>
    </row>
    <row r="16" spans="1:14" ht="93.75">
      <c r="A16" s="6">
        <v>11010200</v>
      </c>
      <c r="B16" s="7" t="s">
        <v>21</v>
      </c>
      <c r="C16" s="23">
        <v>24400000</v>
      </c>
      <c r="D16" s="23">
        <v>24400000</v>
      </c>
      <c r="E16" s="52">
        <v>21680786.41</v>
      </c>
      <c r="F16" s="25">
        <f t="shared" si="0"/>
        <v>88.85568200819672</v>
      </c>
      <c r="G16" s="23">
        <v>0</v>
      </c>
      <c r="H16" s="24">
        <v>0</v>
      </c>
      <c r="I16" s="24">
        <v>0</v>
      </c>
      <c r="J16" s="25">
        <v>0</v>
      </c>
      <c r="K16" s="24">
        <f t="shared" si="1"/>
        <v>24400000</v>
      </c>
      <c r="L16" s="24">
        <f t="shared" si="2"/>
        <v>24400000</v>
      </c>
      <c r="M16" s="24">
        <f t="shared" si="3"/>
        <v>21680786.41</v>
      </c>
      <c r="N16" s="25">
        <f t="shared" si="4"/>
        <v>88.85568200819672</v>
      </c>
    </row>
    <row r="17" spans="1:14" ht="56.25">
      <c r="A17" s="6">
        <v>11010400</v>
      </c>
      <c r="B17" s="7" t="s">
        <v>22</v>
      </c>
      <c r="C17" s="23">
        <v>20400000</v>
      </c>
      <c r="D17" s="23">
        <v>20400000</v>
      </c>
      <c r="E17" s="52">
        <v>5609905.67</v>
      </c>
      <c r="F17" s="25">
        <f t="shared" si="0"/>
        <v>27.499537598039215</v>
      </c>
      <c r="G17" s="23">
        <v>0</v>
      </c>
      <c r="H17" s="24">
        <v>0</v>
      </c>
      <c r="I17" s="24">
        <v>0</v>
      </c>
      <c r="J17" s="25">
        <v>0</v>
      </c>
      <c r="K17" s="24">
        <f t="shared" si="1"/>
        <v>20400000</v>
      </c>
      <c r="L17" s="24">
        <f t="shared" si="2"/>
        <v>20400000</v>
      </c>
      <c r="M17" s="24">
        <f t="shared" si="3"/>
        <v>5609905.67</v>
      </c>
      <c r="N17" s="25">
        <f t="shared" si="4"/>
        <v>27.499537598039215</v>
      </c>
    </row>
    <row r="18" spans="1:14" ht="56.25">
      <c r="A18" s="6">
        <v>11010500</v>
      </c>
      <c r="B18" s="7" t="s">
        <v>9</v>
      </c>
      <c r="C18" s="41">
        <v>1700000</v>
      </c>
      <c r="D18" s="23">
        <v>1700000</v>
      </c>
      <c r="E18" s="52">
        <v>681026.43</v>
      </c>
      <c r="F18" s="25">
        <f t="shared" si="0"/>
        <v>40.06037823529412</v>
      </c>
      <c r="G18" s="23">
        <v>0</v>
      </c>
      <c r="H18" s="24">
        <v>0</v>
      </c>
      <c r="I18" s="24">
        <v>0</v>
      </c>
      <c r="J18" s="25">
        <v>0</v>
      </c>
      <c r="K18" s="24">
        <f t="shared" si="1"/>
        <v>1700000</v>
      </c>
      <c r="L18" s="24">
        <f t="shared" si="2"/>
        <v>1700000</v>
      </c>
      <c r="M18" s="24">
        <f t="shared" si="3"/>
        <v>681026.43</v>
      </c>
      <c r="N18" s="25">
        <f t="shared" si="4"/>
        <v>40.06037823529412</v>
      </c>
    </row>
    <row r="19" spans="1:14" ht="18.75">
      <c r="A19" s="6">
        <v>11020000</v>
      </c>
      <c r="B19" s="7" t="s">
        <v>16</v>
      </c>
      <c r="C19" s="41">
        <v>2000</v>
      </c>
      <c r="D19" s="41">
        <v>2000</v>
      </c>
      <c r="E19" s="52">
        <v>2690</v>
      </c>
      <c r="F19" s="25">
        <f t="shared" si="0"/>
        <v>134.5</v>
      </c>
      <c r="G19" s="23">
        <v>0</v>
      </c>
      <c r="H19" s="24">
        <v>0</v>
      </c>
      <c r="I19" s="24">
        <v>0</v>
      </c>
      <c r="J19" s="25">
        <v>0</v>
      </c>
      <c r="K19" s="24">
        <f t="shared" si="1"/>
        <v>2000</v>
      </c>
      <c r="L19" s="24">
        <f t="shared" si="2"/>
        <v>2000</v>
      </c>
      <c r="M19" s="24">
        <f t="shared" si="3"/>
        <v>2690</v>
      </c>
      <c r="N19" s="25">
        <f t="shared" si="4"/>
        <v>134.5</v>
      </c>
    </row>
    <row r="20" spans="1:14" ht="37.5">
      <c r="A20" s="6">
        <v>11020200</v>
      </c>
      <c r="B20" s="7" t="s">
        <v>12</v>
      </c>
      <c r="C20" s="41">
        <v>2000</v>
      </c>
      <c r="D20" s="41">
        <v>2000</v>
      </c>
      <c r="E20" s="52">
        <v>2690</v>
      </c>
      <c r="F20" s="25">
        <f t="shared" si="0"/>
        <v>134.5</v>
      </c>
      <c r="G20" s="23">
        <v>0</v>
      </c>
      <c r="H20" s="24">
        <v>0</v>
      </c>
      <c r="I20" s="24">
        <v>0</v>
      </c>
      <c r="J20" s="25">
        <v>0</v>
      </c>
      <c r="K20" s="24">
        <f t="shared" si="1"/>
        <v>2000</v>
      </c>
      <c r="L20" s="24">
        <f t="shared" si="2"/>
        <v>2000</v>
      </c>
      <c r="M20" s="24">
        <f t="shared" si="3"/>
        <v>2690</v>
      </c>
      <c r="N20" s="25">
        <f t="shared" si="4"/>
        <v>134.5</v>
      </c>
    </row>
    <row r="21" spans="1:14" ht="37.5">
      <c r="A21" s="6">
        <v>13000000</v>
      </c>
      <c r="B21" s="7" t="s">
        <v>23</v>
      </c>
      <c r="C21" s="24">
        <f>C22+C25</f>
        <v>2598000</v>
      </c>
      <c r="D21" s="24">
        <f>D22+D25</f>
        <v>2598000</v>
      </c>
      <c r="E21" s="24">
        <f>E22+E25</f>
        <v>1389722.32</v>
      </c>
      <c r="F21" s="25">
        <f t="shared" si="0"/>
        <v>53.49200615858353</v>
      </c>
      <c r="G21" s="23">
        <v>0</v>
      </c>
      <c r="H21" s="24">
        <v>0</v>
      </c>
      <c r="I21" s="24">
        <v>0</v>
      </c>
      <c r="J21" s="25">
        <v>0</v>
      </c>
      <c r="K21" s="24">
        <f t="shared" si="1"/>
        <v>2598000</v>
      </c>
      <c r="L21" s="24">
        <f t="shared" si="2"/>
        <v>2598000</v>
      </c>
      <c r="M21" s="24">
        <f t="shared" si="3"/>
        <v>1389722.32</v>
      </c>
      <c r="N21" s="25">
        <f t="shared" si="4"/>
        <v>53.49200615858353</v>
      </c>
    </row>
    <row r="22" spans="1:14" ht="37.5">
      <c r="A22" s="6">
        <v>13010000</v>
      </c>
      <c r="B22" s="7" t="s">
        <v>24</v>
      </c>
      <c r="C22" s="41">
        <f>C24+C23</f>
        <v>2590000</v>
      </c>
      <c r="D22" s="41">
        <f>D24+D23</f>
        <v>2590000</v>
      </c>
      <c r="E22" s="41">
        <f>E24+E23</f>
        <v>1383909.86</v>
      </c>
      <c r="F22" s="25">
        <f t="shared" si="0"/>
        <v>53.43281312741313</v>
      </c>
      <c r="G22" s="23">
        <v>0</v>
      </c>
      <c r="H22" s="24">
        <v>0</v>
      </c>
      <c r="I22" s="24">
        <v>0</v>
      </c>
      <c r="J22" s="25">
        <v>0</v>
      </c>
      <c r="K22" s="24">
        <f t="shared" si="1"/>
        <v>2590000</v>
      </c>
      <c r="L22" s="24">
        <f t="shared" si="2"/>
        <v>2590000</v>
      </c>
      <c r="M22" s="24">
        <f t="shared" si="3"/>
        <v>1383909.86</v>
      </c>
      <c r="N22" s="25">
        <f t="shared" si="4"/>
        <v>53.432813127413134</v>
      </c>
    </row>
    <row r="23" spans="1:14" ht="75">
      <c r="A23" s="6">
        <v>13010100</v>
      </c>
      <c r="B23" s="7" t="s">
        <v>25</v>
      </c>
      <c r="C23" s="23">
        <v>600000</v>
      </c>
      <c r="D23" s="23">
        <v>600000</v>
      </c>
      <c r="E23" s="52">
        <v>174725.74</v>
      </c>
      <c r="F23" s="25">
        <f t="shared" si="0"/>
        <v>29.120956666666668</v>
      </c>
      <c r="G23" s="23">
        <v>0</v>
      </c>
      <c r="H23" s="24">
        <v>0</v>
      </c>
      <c r="I23" s="24">
        <v>0</v>
      </c>
      <c r="J23" s="25">
        <v>0</v>
      </c>
      <c r="K23" s="24">
        <f t="shared" si="1"/>
        <v>600000</v>
      </c>
      <c r="L23" s="24">
        <f t="shared" si="2"/>
        <v>600000</v>
      </c>
      <c r="M23" s="24">
        <f t="shared" si="3"/>
        <v>174725.74</v>
      </c>
      <c r="N23" s="25">
        <v>0</v>
      </c>
    </row>
    <row r="24" spans="1:14" ht="93.75">
      <c r="A24" s="6">
        <v>13010200</v>
      </c>
      <c r="B24" s="7" t="s">
        <v>26</v>
      </c>
      <c r="C24" s="41">
        <v>1990000</v>
      </c>
      <c r="D24" s="23">
        <v>1990000</v>
      </c>
      <c r="E24" s="52">
        <v>1209184.12</v>
      </c>
      <c r="F24" s="25">
        <f t="shared" si="0"/>
        <v>60.76302110552765</v>
      </c>
      <c r="G24" s="23">
        <v>0</v>
      </c>
      <c r="H24" s="24">
        <v>0</v>
      </c>
      <c r="I24" s="24">
        <v>0</v>
      </c>
      <c r="J24" s="25">
        <v>0</v>
      </c>
      <c r="K24" s="24">
        <f t="shared" si="1"/>
        <v>1990000</v>
      </c>
      <c r="L24" s="24">
        <f t="shared" si="2"/>
        <v>1990000</v>
      </c>
      <c r="M24" s="24">
        <f t="shared" si="3"/>
        <v>1209184.12</v>
      </c>
      <c r="N24" s="25">
        <f t="shared" si="4"/>
        <v>60.76302110552765</v>
      </c>
    </row>
    <row r="25" spans="1:14" ht="37.5">
      <c r="A25" s="6">
        <v>13030000</v>
      </c>
      <c r="B25" s="7" t="s">
        <v>75</v>
      </c>
      <c r="C25" s="23">
        <v>8000</v>
      </c>
      <c r="D25" s="23">
        <v>8000</v>
      </c>
      <c r="E25" s="52">
        <v>5812.46</v>
      </c>
      <c r="F25" s="25">
        <f t="shared" si="0"/>
        <v>72.65575</v>
      </c>
      <c r="G25" s="23">
        <v>0</v>
      </c>
      <c r="H25" s="24">
        <v>0</v>
      </c>
      <c r="I25" s="24">
        <v>0</v>
      </c>
      <c r="J25" s="25">
        <v>0</v>
      </c>
      <c r="K25" s="24">
        <f t="shared" si="1"/>
        <v>8000</v>
      </c>
      <c r="L25" s="24">
        <f t="shared" si="2"/>
        <v>8000</v>
      </c>
      <c r="M25" s="24">
        <f t="shared" si="3"/>
        <v>5812.46</v>
      </c>
      <c r="N25" s="25">
        <f t="shared" si="4"/>
        <v>72.65575</v>
      </c>
    </row>
    <row r="26" spans="1:14" ht="56.25">
      <c r="A26" s="6">
        <v>13030100</v>
      </c>
      <c r="B26" s="7" t="s">
        <v>96</v>
      </c>
      <c r="C26" s="23">
        <v>8000</v>
      </c>
      <c r="D26" s="23">
        <v>8000</v>
      </c>
      <c r="E26" s="52">
        <v>5812.46</v>
      </c>
      <c r="F26" s="25">
        <f t="shared" si="0"/>
        <v>72.65575</v>
      </c>
      <c r="G26" s="23">
        <v>0</v>
      </c>
      <c r="H26" s="24">
        <v>0</v>
      </c>
      <c r="I26" s="24">
        <v>0</v>
      </c>
      <c r="J26" s="25">
        <v>0</v>
      </c>
      <c r="K26" s="24">
        <f t="shared" si="1"/>
        <v>8000</v>
      </c>
      <c r="L26" s="24">
        <f t="shared" si="2"/>
        <v>8000</v>
      </c>
      <c r="M26" s="24">
        <f t="shared" si="3"/>
        <v>5812.46</v>
      </c>
      <c r="N26" s="25">
        <f t="shared" si="4"/>
        <v>72.65575</v>
      </c>
    </row>
    <row r="27" spans="1:14" ht="18.75">
      <c r="A27" s="15">
        <v>14000000</v>
      </c>
      <c r="B27" s="20" t="s">
        <v>27</v>
      </c>
      <c r="C27" s="23">
        <f>C28+C30+C32</f>
        <v>5000000</v>
      </c>
      <c r="D27" s="23">
        <f>D28+D30+D32</f>
        <v>5000000</v>
      </c>
      <c r="E27" s="23">
        <f>E28+E30+E32</f>
        <v>3883576.92</v>
      </c>
      <c r="F27" s="25">
        <f t="shared" si="0"/>
        <v>77.6715384</v>
      </c>
      <c r="G27" s="23">
        <v>0</v>
      </c>
      <c r="H27" s="24">
        <v>0</v>
      </c>
      <c r="I27" s="24">
        <v>0</v>
      </c>
      <c r="J27" s="25">
        <v>0</v>
      </c>
      <c r="K27" s="24">
        <f t="shared" si="1"/>
        <v>5000000</v>
      </c>
      <c r="L27" s="24">
        <f t="shared" si="2"/>
        <v>5000000</v>
      </c>
      <c r="M27" s="24">
        <f t="shared" si="3"/>
        <v>3883576.92</v>
      </c>
      <c r="N27" s="25">
        <f t="shared" si="4"/>
        <v>77.67153839999999</v>
      </c>
    </row>
    <row r="28" spans="1:14" ht="37.5">
      <c r="A28" s="16">
        <v>14020000</v>
      </c>
      <c r="B28" s="20" t="s">
        <v>28</v>
      </c>
      <c r="C28" s="24">
        <v>300000</v>
      </c>
      <c r="D28" s="24">
        <v>300000</v>
      </c>
      <c r="E28" s="52">
        <f>+E29</f>
        <v>360642.54</v>
      </c>
      <c r="F28" s="25">
        <f t="shared" si="0"/>
        <v>120.21418</v>
      </c>
      <c r="G28" s="23">
        <v>0</v>
      </c>
      <c r="H28" s="24">
        <v>0</v>
      </c>
      <c r="I28" s="24">
        <v>0</v>
      </c>
      <c r="J28" s="25">
        <v>0</v>
      </c>
      <c r="K28" s="24">
        <f t="shared" si="1"/>
        <v>300000</v>
      </c>
      <c r="L28" s="24">
        <f t="shared" si="2"/>
        <v>300000</v>
      </c>
      <c r="M28" s="24">
        <f t="shared" si="3"/>
        <v>360642.54</v>
      </c>
      <c r="N28" s="25">
        <f t="shared" si="4"/>
        <v>120.21418</v>
      </c>
    </row>
    <row r="29" spans="1:14" ht="18.75">
      <c r="A29" s="16">
        <v>14021900</v>
      </c>
      <c r="B29" s="20" t="s">
        <v>29</v>
      </c>
      <c r="C29" s="23">
        <v>3000000</v>
      </c>
      <c r="D29" s="23">
        <v>300000</v>
      </c>
      <c r="E29" s="52">
        <v>360642.54</v>
      </c>
      <c r="F29" s="25">
        <f t="shared" si="0"/>
        <v>120.21418</v>
      </c>
      <c r="G29" s="23">
        <v>0</v>
      </c>
      <c r="H29" s="24">
        <v>0</v>
      </c>
      <c r="I29" s="24">
        <v>0</v>
      </c>
      <c r="J29" s="25">
        <v>0</v>
      </c>
      <c r="K29" s="24">
        <f t="shared" si="1"/>
        <v>3000000</v>
      </c>
      <c r="L29" s="24">
        <f t="shared" si="2"/>
        <v>300000</v>
      </c>
      <c r="M29" s="24">
        <f t="shared" si="3"/>
        <v>360642.54</v>
      </c>
      <c r="N29" s="25">
        <f t="shared" si="4"/>
        <v>120.21418</v>
      </c>
    </row>
    <row r="30" spans="1:14" ht="56.25">
      <c r="A30" s="16">
        <v>14030000</v>
      </c>
      <c r="B30" s="20" t="s">
        <v>30</v>
      </c>
      <c r="C30" s="24">
        <f>C31</f>
        <v>1100000</v>
      </c>
      <c r="D30" s="24">
        <f>D31</f>
        <v>1100000</v>
      </c>
      <c r="E30" s="52">
        <f>E31</f>
        <v>1528306.99</v>
      </c>
      <c r="F30" s="25">
        <f t="shared" si="0"/>
        <v>138.9369990909091</v>
      </c>
      <c r="G30" s="23">
        <v>0</v>
      </c>
      <c r="H30" s="24">
        <v>0</v>
      </c>
      <c r="I30" s="24">
        <v>0</v>
      </c>
      <c r="J30" s="25">
        <v>0</v>
      </c>
      <c r="K30" s="24">
        <f t="shared" si="1"/>
        <v>1100000</v>
      </c>
      <c r="L30" s="24">
        <f t="shared" si="2"/>
        <v>1100000</v>
      </c>
      <c r="M30" s="24">
        <f t="shared" si="3"/>
        <v>1528306.99</v>
      </c>
      <c r="N30" s="25">
        <f t="shared" si="4"/>
        <v>138.9369990909091</v>
      </c>
    </row>
    <row r="31" spans="1:14" ht="18.75">
      <c r="A31" s="16">
        <v>14031900</v>
      </c>
      <c r="B31" s="20" t="s">
        <v>29</v>
      </c>
      <c r="C31" s="23">
        <v>1100000</v>
      </c>
      <c r="D31" s="23">
        <v>1100000</v>
      </c>
      <c r="E31" s="52">
        <v>1528306.99</v>
      </c>
      <c r="F31" s="25">
        <f t="shared" si="0"/>
        <v>138.9369990909091</v>
      </c>
      <c r="G31" s="23">
        <v>0</v>
      </c>
      <c r="H31" s="24">
        <v>0</v>
      </c>
      <c r="I31" s="24">
        <v>0</v>
      </c>
      <c r="J31" s="25">
        <v>0</v>
      </c>
      <c r="K31" s="24">
        <f t="shared" si="1"/>
        <v>1100000</v>
      </c>
      <c r="L31" s="24">
        <f t="shared" si="2"/>
        <v>1100000</v>
      </c>
      <c r="M31" s="24">
        <f t="shared" si="3"/>
        <v>1528306.99</v>
      </c>
      <c r="N31" s="25">
        <f t="shared" si="4"/>
        <v>138.9369990909091</v>
      </c>
    </row>
    <row r="32" spans="1:14" ht="56.25">
      <c r="A32" s="15">
        <v>14040000</v>
      </c>
      <c r="B32" s="20" t="s">
        <v>31</v>
      </c>
      <c r="C32" s="23">
        <f>C33+C34</f>
        <v>3600000</v>
      </c>
      <c r="D32" s="23">
        <f>D33+D34</f>
        <v>3600000</v>
      </c>
      <c r="E32" s="53">
        <f>E33+E34</f>
        <v>1994627.39</v>
      </c>
      <c r="F32" s="25">
        <f t="shared" si="0"/>
        <v>55.40631638888889</v>
      </c>
      <c r="G32" s="23">
        <v>0</v>
      </c>
      <c r="H32" s="24">
        <v>0</v>
      </c>
      <c r="I32" s="24">
        <v>0</v>
      </c>
      <c r="J32" s="25">
        <v>0</v>
      </c>
      <c r="K32" s="24">
        <f t="shared" si="1"/>
        <v>3600000</v>
      </c>
      <c r="L32" s="24">
        <f t="shared" si="2"/>
        <v>3600000</v>
      </c>
      <c r="M32" s="24">
        <f t="shared" si="3"/>
        <v>1994627.39</v>
      </c>
      <c r="N32" s="25">
        <f t="shared" si="4"/>
        <v>55.40631638888889</v>
      </c>
    </row>
    <row r="33" spans="1:14" ht="131.25">
      <c r="A33" s="15">
        <v>14040100</v>
      </c>
      <c r="B33" s="20" t="s">
        <v>84</v>
      </c>
      <c r="C33" s="23">
        <v>1300000</v>
      </c>
      <c r="D33" s="23">
        <v>1300000</v>
      </c>
      <c r="E33" s="52">
        <v>1133029.13</v>
      </c>
      <c r="F33" s="25">
        <f t="shared" si="0"/>
        <v>87.15608692307691</v>
      </c>
      <c r="G33" s="23">
        <v>0</v>
      </c>
      <c r="H33" s="23">
        <v>0</v>
      </c>
      <c r="I33" s="23">
        <v>0</v>
      </c>
      <c r="J33" s="23">
        <v>0</v>
      </c>
      <c r="K33" s="24">
        <f>C33+G33</f>
        <v>1300000</v>
      </c>
      <c r="L33" s="24">
        <f>H33+D33</f>
        <v>1300000</v>
      </c>
      <c r="M33" s="24">
        <f>E33+I33</f>
        <v>1133029.13</v>
      </c>
      <c r="N33" s="25">
        <f t="shared" si="4"/>
        <v>87.15608692307691</v>
      </c>
    </row>
    <row r="34" spans="1:14" ht="112.5">
      <c r="A34" s="15">
        <v>14040200</v>
      </c>
      <c r="B34" s="20" t="s">
        <v>85</v>
      </c>
      <c r="C34" s="23">
        <v>2300000</v>
      </c>
      <c r="D34" s="23">
        <v>2300000</v>
      </c>
      <c r="E34" s="52">
        <v>861598.26</v>
      </c>
      <c r="F34" s="25">
        <f t="shared" si="0"/>
        <v>37.46079391304348</v>
      </c>
      <c r="G34" s="23">
        <v>0</v>
      </c>
      <c r="H34" s="23">
        <v>0</v>
      </c>
      <c r="I34" s="23">
        <v>0</v>
      </c>
      <c r="J34" s="23">
        <v>0</v>
      </c>
      <c r="K34" s="24">
        <f>C34+G34</f>
        <v>2300000</v>
      </c>
      <c r="L34" s="24">
        <f>H34+D34</f>
        <v>2300000</v>
      </c>
      <c r="M34" s="24">
        <f>E34+I34</f>
        <v>861598.26</v>
      </c>
      <c r="N34" s="25">
        <f>M34/L34*100</f>
        <v>37.460793913043474</v>
      </c>
    </row>
    <row r="35" spans="1:14" ht="56.25">
      <c r="A35" s="6">
        <v>18000000</v>
      </c>
      <c r="B35" s="20" t="s">
        <v>82</v>
      </c>
      <c r="C35" s="23">
        <f>C36+C46+C48</f>
        <v>46400000</v>
      </c>
      <c r="D35" s="23">
        <f>D36+D46+D48</f>
        <v>46400000</v>
      </c>
      <c r="E35" s="53">
        <f>E36+E46+E48</f>
        <v>25794861.72</v>
      </c>
      <c r="F35" s="25">
        <f t="shared" si="0"/>
        <v>55.592374396551726</v>
      </c>
      <c r="G35" s="23">
        <v>0</v>
      </c>
      <c r="H35" s="24">
        <v>0</v>
      </c>
      <c r="I35" s="24">
        <v>0</v>
      </c>
      <c r="J35" s="25">
        <v>0</v>
      </c>
      <c r="K35" s="24">
        <f t="shared" si="1"/>
        <v>46400000</v>
      </c>
      <c r="L35" s="24">
        <f t="shared" si="2"/>
        <v>46400000</v>
      </c>
      <c r="M35" s="24">
        <f t="shared" si="3"/>
        <v>25794861.72</v>
      </c>
      <c r="N35" s="25">
        <f t="shared" si="4"/>
        <v>55.592374396551726</v>
      </c>
    </row>
    <row r="36" spans="1:14" ht="18.75">
      <c r="A36" s="15">
        <v>18010000</v>
      </c>
      <c r="B36" s="20" t="s">
        <v>32</v>
      </c>
      <c r="C36" s="23">
        <f>C37+C38+C39+C40+C41+C42+C43+C44+C45</f>
        <v>23399000</v>
      </c>
      <c r="D36" s="23">
        <f>D37+D38+D39+D40+D41+D42+D43+D44+D45</f>
        <v>23399000</v>
      </c>
      <c r="E36" s="53">
        <f>E37+E38+E39+E40+E41+E42+E43+E44+E45</f>
        <v>12008531.26</v>
      </c>
      <c r="F36" s="25">
        <f t="shared" si="0"/>
        <v>51.32070285054917</v>
      </c>
      <c r="G36" s="23">
        <v>0</v>
      </c>
      <c r="H36" s="24">
        <v>0</v>
      </c>
      <c r="I36" s="24">
        <v>0</v>
      </c>
      <c r="J36" s="25">
        <v>0</v>
      </c>
      <c r="K36" s="24">
        <f t="shared" si="1"/>
        <v>23399000</v>
      </c>
      <c r="L36" s="24">
        <f t="shared" si="2"/>
        <v>23399000</v>
      </c>
      <c r="M36" s="24">
        <f t="shared" si="3"/>
        <v>12008531.26</v>
      </c>
      <c r="N36" s="25">
        <f t="shared" si="4"/>
        <v>51.32070285054917</v>
      </c>
    </row>
    <row r="37" spans="1:14" ht="75">
      <c r="A37" s="6">
        <v>18010100</v>
      </c>
      <c r="B37" s="20" t="s">
        <v>33</v>
      </c>
      <c r="C37" s="23">
        <v>13000</v>
      </c>
      <c r="D37" s="23">
        <v>13000</v>
      </c>
      <c r="E37" s="52">
        <v>2024.34</v>
      </c>
      <c r="F37" s="25">
        <f t="shared" si="0"/>
        <v>15.571846153846154</v>
      </c>
      <c r="G37" s="23">
        <v>0</v>
      </c>
      <c r="H37" s="24">
        <v>0</v>
      </c>
      <c r="I37" s="24">
        <v>0</v>
      </c>
      <c r="J37" s="25">
        <v>0</v>
      </c>
      <c r="K37" s="24">
        <f t="shared" si="1"/>
        <v>13000</v>
      </c>
      <c r="L37" s="24">
        <f t="shared" si="2"/>
        <v>13000</v>
      </c>
      <c r="M37" s="24">
        <f t="shared" si="3"/>
        <v>2024.34</v>
      </c>
      <c r="N37" s="25">
        <f t="shared" si="4"/>
        <v>15.571846153846153</v>
      </c>
    </row>
    <row r="38" spans="1:14" ht="75">
      <c r="A38" s="6">
        <v>18010200</v>
      </c>
      <c r="B38" s="20" t="s">
        <v>34</v>
      </c>
      <c r="C38" s="23">
        <v>16000</v>
      </c>
      <c r="D38" s="23">
        <v>16000</v>
      </c>
      <c r="E38" s="52">
        <v>87548.52</v>
      </c>
      <c r="F38" s="25">
        <f t="shared" si="0"/>
        <v>547.17825</v>
      </c>
      <c r="G38" s="23">
        <v>0</v>
      </c>
      <c r="H38" s="24">
        <v>0</v>
      </c>
      <c r="I38" s="24">
        <v>0</v>
      </c>
      <c r="J38" s="25">
        <v>0</v>
      </c>
      <c r="K38" s="24">
        <f t="shared" si="1"/>
        <v>16000</v>
      </c>
      <c r="L38" s="24">
        <f t="shared" si="2"/>
        <v>16000</v>
      </c>
      <c r="M38" s="24">
        <f t="shared" si="3"/>
        <v>87548.52</v>
      </c>
      <c r="N38" s="25">
        <f t="shared" si="4"/>
        <v>547.17825</v>
      </c>
    </row>
    <row r="39" spans="1:14" ht="75">
      <c r="A39" s="6">
        <v>18010300</v>
      </c>
      <c r="B39" s="20" t="s">
        <v>35</v>
      </c>
      <c r="C39" s="23">
        <v>20000</v>
      </c>
      <c r="D39" s="23">
        <v>20000</v>
      </c>
      <c r="E39" s="52">
        <v>92435.74</v>
      </c>
      <c r="F39" s="25">
        <f t="shared" si="0"/>
        <v>462.1787</v>
      </c>
      <c r="G39" s="23">
        <v>0</v>
      </c>
      <c r="H39" s="24">
        <v>0</v>
      </c>
      <c r="I39" s="24">
        <v>0</v>
      </c>
      <c r="J39" s="25">
        <v>0</v>
      </c>
      <c r="K39" s="24">
        <f t="shared" si="1"/>
        <v>20000</v>
      </c>
      <c r="L39" s="24">
        <f t="shared" si="2"/>
        <v>20000</v>
      </c>
      <c r="M39" s="24">
        <f t="shared" si="3"/>
        <v>92435.74</v>
      </c>
      <c r="N39" s="25">
        <f t="shared" si="4"/>
        <v>462.17870000000005</v>
      </c>
    </row>
    <row r="40" spans="1:14" ht="75">
      <c r="A40" s="6">
        <v>18010400</v>
      </c>
      <c r="B40" s="20" t="s">
        <v>36</v>
      </c>
      <c r="C40" s="23">
        <v>300000</v>
      </c>
      <c r="D40" s="23">
        <v>300000</v>
      </c>
      <c r="E40" s="52">
        <v>199813.99</v>
      </c>
      <c r="F40" s="25">
        <f t="shared" si="0"/>
        <v>66.60466333333333</v>
      </c>
      <c r="G40" s="23">
        <v>0</v>
      </c>
      <c r="H40" s="24">
        <v>0</v>
      </c>
      <c r="I40" s="24">
        <v>0</v>
      </c>
      <c r="J40" s="25">
        <v>0</v>
      </c>
      <c r="K40" s="24">
        <f t="shared" si="1"/>
        <v>300000</v>
      </c>
      <c r="L40" s="24">
        <f t="shared" si="2"/>
        <v>300000</v>
      </c>
      <c r="M40" s="24">
        <f t="shared" si="3"/>
        <v>199813.99</v>
      </c>
      <c r="N40" s="25">
        <f t="shared" si="4"/>
        <v>66.60466333333332</v>
      </c>
    </row>
    <row r="41" spans="1:14" ht="18.75">
      <c r="A41" s="15">
        <v>18010500</v>
      </c>
      <c r="B41" s="20" t="s">
        <v>37</v>
      </c>
      <c r="C41" s="23">
        <v>3000000</v>
      </c>
      <c r="D41" s="23">
        <v>3000000</v>
      </c>
      <c r="E41" s="52">
        <v>1864724.73</v>
      </c>
      <c r="F41" s="25">
        <f t="shared" si="0"/>
        <v>62.157491</v>
      </c>
      <c r="G41" s="23">
        <v>0</v>
      </c>
      <c r="H41" s="24">
        <v>0</v>
      </c>
      <c r="I41" s="24">
        <v>0</v>
      </c>
      <c r="J41" s="25">
        <v>0</v>
      </c>
      <c r="K41" s="24">
        <f t="shared" si="1"/>
        <v>3000000</v>
      </c>
      <c r="L41" s="24">
        <f t="shared" si="2"/>
        <v>3000000</v>
      </c>
      <c r="M41" s="24">
        <f t="shared" si="3"/>
        <v>1864724.73</v>
      </c>
      <c r="N41" s="25">
        <f t="shared" si="4"/>
        <v>62.157491</v>
      </c>
    </row>
    <row r="42" spans="1:14" ht="18.75">
      <c r="A42" s="15">
        <v>18010600</v>
      </c>
      <c r="B42" s="20" t="s">
        <v>38</v>
      </c>
      <c r="C42" s="23">
        <v>12000000</v>
      </c>
      <c r="D42" s="23">
        <v>12000000</v>
      </c>
      <c r="E42" s="52">
        <v>6797058.17</v>
      </c>
      <c r="F42" s="25">
        <f t="shared" si="0"/>
        <v>56.642151416666664</v>
      </c>
      <c r="G42" s="23">
        <v>0</v>
      </c>
      <c r="H42" s="24">
        <v>0</v>
      </c>
      <c r="I42" s="24">
        <v>0</v>
      </c>
      <c r="J42" s="25">
        <v>0</v>
      </c>
      <c r="K42" s="24">
        <f t="shared" si="1"/>
        <v>12000000</v>
      </c>
      <c r="L42" s="24">
        <f t="shared" si="2"/>
        <v>12000000</v>
      </c>
      <c r="M42" s="24">
        <f t="shared" si="3"/>
        <v>6797058.17</v>
      </c>
      <c r="N42" s="25">
        <f t="shared" si="4"/>
        <v>56.642151416666664</v>
      </c>
    </row>
    <row r="43" spans="1:14" ht="18.75">
      <c r="A43" s="15">
        <v>18010700</v>
      </c>
      <c r="B43" s="20" t="s">
        <v>39</v>
      </c>
      <c r="C43" s="23">
        <v>2500000</v>
      </c>
      <c r="D43" s="23">
        <v>2500000</v>
      </c>
      <c r="E43" s="52">
        <v>796924.99</v>
      </c>
      <c r="F43" s="25">
        <f t="shared" si="0"/>
        <v>31.8769996</v>
      </c>
      <c r="G43" s="23">
        <v>0</v>
      </c>
      <c r="H43" s="24">
        <v>0</v>
      </c>
      <c r="I43" s="24">
        <v>0</v>
      </c>
      <c r="J43" s="25">
        <v>0</v>
      </c>
      <c r="K43" s="24">
        <f t="shared" si="1"/>
        <v>2500000</v>
      </c>
      <c r="L43" s="24">
        <f t="shared" si="2"/>
        <v>2500000</v>
      </c>
      <c r="M43" s="24">
        <f t="shared" si="3"/>
        <v>796924.99</v>
      </c>
      <c r="N43" s="25">
        <f t="shared" si="4"/>
        <v>31.8769996</v>
      </c>
    </row>
    <row r="44" spans="1:14" ht="18.75">
      <c r="A44" s="15">
        <v>18010900</v>
      </c>
      <c r="B44" s="20" t="s">
        <v>40</v>
      </c>
      <c r="C44" s="23">
        <v>5500000</v>
      </c>
      <c r="D44" s="23">
        <v>5500000</v>
      </c>
      <c r="E44" s="52">
        <v>2101800.78</v>
      </c>
      <c r="F44" s="25">
        <f t="shared" si="0"/>
        <v>38.21455963636363</v>
      </c>
      <c r="G44" s="23">
        <v>0</v>
      </c>
      <c r="H44" s="24">
        <v>0</v>
      </c>
      <c r="I44" s="24">
        <v>0</v>
      </c>
      <c r="J44" s="25">
        <v>0</v>
      </c>
      <c r="K44" s="24">
        <f t="shared" si="1"/>
        <v>5500000</v>
      </c>
      <c r="L44" s="24">
        <f t="shared" si="2"/>
        <v>5500000</v>
      </c>
      <c r="M44" s="24">
        <f t="shared" si="3"/>
        <v>2101800.78</v>
      </c>
      <c r="N44" s="25">
        <f t="shared" si="4"/>
        <v>38.21455963636363</v>
      </c>
    </row>
    <row r="45" spans="1:14" ht="18.75">
      <c r="A45" s="15">
        <v>18011100</v>
      </c>
      <c r="B45" s="20" t="s">
        <v>41</v>
      </c>
      <c r="C45" s="23">
        <v>50000</v>
      </c>
      <c r="D45" s="23">
        <v>50000</v>
      </c>
      <c r="E45" s="52">
        <v>66200</v>
      </c>
      <c r="F45" s="25">
        <f t="shared" si="0"/>
        <v>132.4</v>
      </c>
      <c r="G45" s="23">
        <v>0</v>
      </c>
      <c r="H45" s="24">
        <v>0</v>
      </c>
      <c r="I45" s="24">
        <v>0</v>
      </c>
      <c r="J45" s="25">
        <v>0</v>
      </c>
      <c r="K45" s="24">
        <f t="shared" si="1"/>
        <v>50000</v>
      </c>
      <c r="L45" s="24">
        <f t="shared" si="2"/>
        <v>50000</v>
      </c>
      <c r="M45" s="24">
        <f t="shared" si="3"/>
        <v>66200</v>
      </c>
      <c r="N45" s="25">
        <f t="shared" si="4"/>
        <v>132.4</v>
      </c>
    </row>
    <row r="46" spans="1:14" ht="18.75">
      <c r="A46" s="15">
        <v>18030000</v>
      </c>
      <c r="B46" s="20" t="s">
        <v>42</v>
      </c>
      <c r="C46" s="23">
        <f>C47</f>
        <v>1000</v>
      </c>
      <c r="D46" s="23">
        <f>D47</f>
        <v>1000</v>
      </c>
      <c r="E46" s="53">
        <f>E47</f>
        <v>0</v>
      </c>
      <c r="F46" s="23">
        <f>F47</f>
        <v>0</v>
      </c>
      <c r="G46" s="23">
        <v>0</v>
      </c>
      <c r="H46" s="24">
        <v>0</v>
      </c>
      <c r="I46" s="24">
        <v>0</v>
      </c>
      <c r="J46" s="25">
        <v>0</v>
      </c>
      <c r="K46" s="24">
        <f t="shared" si="1"/>
        <v>1000</v>
      </c>
      <c r="L46" s="24">
        <f t="shared" si="2"/>
        <v>1000</v>
      </c>
      <c r="M46" s="24">
        <f t="shared" si="3"/>
        <v>0</v>
      </c>
      <c r="N46" s="25">
        <f t="shared" si="4"/>
        <v>0</v>
      </c>
    </row>
    <row r="47" spans="1:14" ht="37.5">
      <c r="A47" s="15">
        <v>18030200</v>
      </c>
      <c r="B47" s="20" t="s">
        <v>43</v>
      </c>
      <c r="C47" s="23">
        <v>1000</v>
      </c>
      <c r="D47" s="23">
        <v>1000</v>
      </c>
      <c r="E47" s="52">
        <v>0</v>
      </c>
      <c r="F47" s="25">
        <f t="shared" si="0"/>
        <v>0</v>
      </c>
      <c r="G47" s="23">
        <v>0</v>
      </c>
      <c r="H47" s="24">
        <v>0</v>
      </c>
      <c r="I47" s="24">
        <v>0</v>
      </c>
      <c r="J47" s="25">
        <v>0</v>
      </c>
      <c r="K47" s="24">
        <f t="shared" si="1"/>
        <v>1000</v>
      </c>
      <c r="L47" s="24">
        <f t="shared" si="2"/>
        <v>1000</v>
      </c>
      <c r="M47" s="24">
        <f t="shared" si="3"/>
        <v>0</v>
      </c>
      <c r="N47" s="25">
        <f t="shared" si="4"/>
        <v>0</v>
      </c>
    </row>
    <row r="48" spans="1:14" ht="18.75">
      <c r="A48" s="15">
        <v>18050000</v>
      </c>
      <c r="B48" s="20" t="s">
        <v>44</v>
      </c>
      <c r="C48" s="23">
        <f>C49+C50+C51</f>
        <v>23000000</v>
      </c>
      <c r="D48" s="23">
        <f>D49+D50+D51</f>
        <v>23000000</v>
      </c>
      <c r="E48" s="53">
        <f>E49+E50+E51</f>
        <v>13786330.46</v>
      </c>
      <c r="F48" s="25">
        <f t="shared" si="0"/>
        <v>59.940567217391305</v>
      </c>
      <c r="G48" s="23">
        <v>0</v>
      </c>
      <c r="H48" s="24">
        <v>0</v>
      </c>
      <c r="I48" s="24">
        <v>0</v>
      </c>
      <c r="J48" s="25">
        <v>0</v>
      </c>
      <c r="K48" s="24">
        <f t="shared" si="1"/>
        <v>23000000</v>
      </c>
      <c r="L48" s="24">
        <f t="shared" si="2"/>
        <v>23000000</v>
      </c>
      <c r="M48" s="24">
        <f t="shared" si="3"/>
        <v>13786330.46</v>
      </c>
      <c r="N48" s="25">
        <f t="shared" si="4"/>
        <v>59.940567217391305</v>
      </c>
    </row>
    <row r="49" spans="1:14" ht="18.75">
      <c r="A49" s="15">
        <v>18050300</v>
      </c>
      <c r="B49" s="20" t="s">
        <v>45</v>
      </c>
      <c r="C49" s="23">
        <v>900000</v>
      </c>
      <c r="D49" s="23">
        <v>900000</v>
      </c>
      <c r="E49" s="52">
        <v>515421.7</v>
      </c>
      <c r="F49" s="25">
        <f t="shared" si="0"/>
        <v>57.26907777777778</v>
      </c>
      <c r="G49" s="23">
        <v>0</v>
      </c>
      <c r="H49" s="24">
        <v>0</v>
      </c>
      <c r="I49" s="24">
        <v>0</v>
      </c>
      <c r="J49" s="25">
        <v>0</v>
      </c>
      <c r="K49" s="24">
        <f t="shared" si="1"/>
        <v>900000</v>
      </c>
      <c r="L49" s="24">
        <f t="shared" si="2"/>
        <v>900000</v>
      </c>
      <c r="M49" s="24">
        <f t="shared" si="3"/>
        <v>515421.7</v>
      </c>
      <c r="N49" s="25">
        <f t="shared" si="4"/>
        <v>57.269077777777774</v>
      </c>
    </row>
    <row r="50" spans="1:14" ht="18.75">
      <c r="A50" s="15">
        <v>18050400</v>
      </c>
      <c r="B50" s="20" t="s">
        <v>46</v>
      </c>
      <c r="C50" s="23">
        <v>7500000</v>
      </c>
      <c r="D50" s="23">
        <v>7500000</v>
      </c>
      <c r="E50" s="52">
        <v>5268386.27</v>
      </c>
      <c r="F50" s="25">
        <f t="shared" si="0"/>
        <v>70.24515026666666</v>
      </c>
      <c r="G50" s="23">
        <v>0</v>
      </c>
      <c r="H50" s="24">
        <v>0</v>
      </c>
      <c r="I50" s="24">
        <v>0</v>
      </c>
      <c r="J50" s="25">
        <v>0</v>
      </c>
      <c r="K50" s="24">
        <f t="shared" si="1"/>
        <v>7500000</v>
      </c>
      <c r="L50" s="24">
        <f t="shared" si="2"/>
        <v>7500000</v>
      </c>
      <c r="M50" s="24">
        <f t="shared" si="3"/>
        <v>5268386.27</v>
      </c>
      <c r="N50" s="25">
        <f t="shared" si="4"/>
        <v>70.24515026666666</v>
      </c>
    </row>
    <row r="51" spans="1:14" ht="93.75">
      <c r="A51" s="15">
        <v>18050500</v>
      </c>
      <c r="B51" s="20" t="s">
        <v>47</v>
      </c>
      <c r="C51" s="23">
        <v>14600000</v>
      </c>
      <c r="D51" s="23">
        <v>14600000</v>
      </c>
      <c r="E51" s="52">
        <v>8002522.49</v>
      </c>
      <c r="F51" s="25">
        <f t="shared" si="0"/>
        <v>54.811797876712326</v>
      </c>
      <c r="G51" s="23">
        <v>0</v>
      </c>
      <c r="H51" s="24">
        <v>0</v>
      </c>
      <c r="I51" s="24">
        <v>0</v>
      </c>
      <c r="J51" s="25">
        <v>0</v>
      </c>
      <c r="K51" s="24">
        <f t="shared" si="1"/>
        <v>14600000</v>
      </c>
      <c r="L51" s="24">
        <f t="shared" si="2"/>
        <v>14600000</v>
      </c>
      <c r="M51" s="24">
        <f t="shared" si="3"/>
        <v>8002522.49</v>
      </c>
      <c r="N51" s="25">
        <f t="shared" si="4"/>
        <v>54.81179787671233</v>
      </c>
    </row>
    <row r="52" spans="1:14" ht="18.75">
      <c r="A52" s="6">
        <v>19000000</v>
      </c>
      <c r="B52" s="7" t="s">
        <v>70</v>
      </c>
      <c r="C52" s="23">
        <v>0</v>
      </c>
      <c r="D52" s="23">
        <v>0</v>
      </c>
      <c r="E52" s="52">
        <v>0</v>
      </c>
      <c r="F52" s="25">
        <v>0</v>
      </c>
      <c r="G52" s="23">
        <f>G53</f>
        <v>60000</v>
      </c>
      <c r="H52" s="23">
        <f>H53</f>
        <v>60000</v>
      </c>
      <c r="I52" s="53">
        <f>I53</f>
        <v>14515.68</v>
      </c>
      <c r="J52" s="25">
        <f aca="true" t="shared" si="5" ref="J52:J57">I52/H52*100</f>
        <v>24.192800000000002</v>
      </c>
      <c r="K52" s="24">
        <f t="shared" si="1"/>
        <v>60000</v>
      </c>
      <c r="L52" s="24">
        <f t="shared" si="2"/>
        <v>60000</v>
      </c>
      <c r="M52" s="24">
        <f t="shared" si="3"/>
        <v>14515.68</v>
      </c>
      <c r="N52" s="25">
        <f t="shared" si="4"/>
        <v>24.192800000000002</v>
      </c>
    </row>
    <row r="53" spans="1:14" ht="18.75">
      <c r="A53" s="6">
        <v>19010000</v>
      </c>
      <c r="B53" s="7" t="s">
        <v>71</v>
      </c>
      <c r="C53" s="23">
        <v>0</v>
      </c>
      <c r="D53" s="23">
        <v>0</v>
      </c>
      <c r="E53" s="52">
        <v>0</v>
      </c>
      <c r="F53" s="25">
        <v>0</v>
      </c>
      <c r="G53" s="23">
        <f>G54+G55+G56</f>
        <v>60000</v>
      </c>
      <c r="H53" s="23">
        <f>H54+H55+H56</f>
        <v>60000</v>
      </c>
      <c r="I53" s="53">
        <f>I54+I55+I56</f>
        <v>14515.68</v>
      </c>
      <c r="J53" s="25">
        <f t="shared" si="5"/>
        <v>24.192800000000002</v>
      </c>
      <c r="K53" s="24">
        <f t="shared" si="1"/>
        <v>60000</v>
      </c>
      <c r="L53" s="24">
        <f t="shared" si="2"/>
        <v>60000</v>
      </c>
      <c r="M53" s="24">
        <f t="shared" si="3"/>
        <v>14515.68</v>
      </c>
      <c r="N53" s="25">
        <f t="shared" si="4"/>
        <v>24.192800000000002</v>
      </c>
    </row>
    <row r="54" spans="1:14" ht="93.75">
      <c r="A54" s="6">
        <v>19010100</v>
      </c>
      <c r="B54" s="7" t="s">
        <v>72</v>
      </c>
      <c r="C54" s="23">
        <v>0</v>
      </c>
      <c r="D54" s="23">
        <v>0</v>
      </c>
      <c r="E54" s="52">
        <v>0</v>
      </c>
      <c r="F54" s="25">
        <v>0</v>
      </c>
      <c r="G54" s="23">
        <v>52000</v>
      </c>
      <c r="H54" s="23">
        <v>52000</v>
      </c>
      <c r="I54" s="52">
        <v>9914.22</v>
      </c>
      <c r="J54" s="25">
        <f t="shared" si="5"/>
        <v>19.06580769230769</v>
      </c>
      <c r="K54" s="24">
        <f t="shared" si="1"/>
        <v>52000</v>
      </c>
      <c r="L54" s="24">
        <f t="shared" si="2"/>
        <v>52000</v>
      </c>
      <c r="M54" s="24">
        <f t="shared" si="3"/>
        <v>9914.22</v>
      </c>
      <c r="N54" s="25">
        <f t="shared" si="4"/>
        <v>19.06580769230769</v>
      </c>
    </row>
    <row r="55" spans="1:14" ht="37.5">
      <c r="A55" s="6">
        <v>19010200</v>
      </c>
      <c r="B55" s="7" t="s">
        <v>73</v>
      </c>
      <c r="C55" s="23">
        <v>0</v>
      </c>
      <c r="D55" s="23">
        <v>0</v>
      </c>
      <c r="E55" s="52">
        <v>0</v>
      </c>
      <c r="F55" s="25">
        <v>0</v>
      </c>
      <c r="G55" s="23">
        <v>1000</v>
      </c>
      <c r="H55" s="23">
        <v>1000</v>
      </c>
      <c r="I55" s="52">
        <v>893.86</v>
      </c>
      <c r="J55" s="25">
        <f t="shared" si="5"/>
        <v>89.386</v>
      </c>
      <c r="K55" s="24">
        <f t="shared" si="1"/>
        <v>1000</v>
      </c>
      <c r="L55" s="24">
        <f t="shared" si="2"/>
        <v>1000</v>
      </c>
      <c r="M55" s="24">
        <f t="shared" si="3"/>
        <v>893.86</v>
      </c>
      <c r="N55" s="25">
        <f t="shared" si="4"/>
        <v>89.386</v>
      </c>
    </row>
    <row r="56" spans="1:14" ht="75">
      <c r="A56" s="6">
        <v>19010300</v>
      </c>
      <c r="B56" s="7" t="s">
        <v>74</v>
      </c>
      <c r="C56" s="23">
        <v>0</v>
      </c>
      <c r="D56" s="23">
        <v>0</v>
      </c>
      <c r="E56" s="52">
        <v>0</v>
      </c>
      <c r="F56" s="25">
        <v>0</v>
      </c>
      <c r="G56" s="23">
        <v>7000</v>
      </c>
      <c r="H56" s="23">
        <v>7000</v>
      </c>
      <c r="I56" s="52">
        <v>3707.6</v>
      </c>
      <c r="J56" s="25">
        <f t="shared" si="5"/>
        <v>52.965714285714284</v>
      </c>
      <c r="K56" s="24">
        <f t="shared" si="1"/>
        <v>7000</v>
      </c>
      <c r="L56" s="24">
        <f t="shared" si="2"/>
        <v>7000</v>
      </c>
      <c r="M56" s="24">
        <f t="shared" si="3"/>
        <v>3707.6</v>
      </c>
      <c r="N56" s="25">
        <f t="shared" si="4"/>
        <v>52.965714285714284</v>
      </c>
    </row>
    <row r="57" spans="1:14" ht="18.75">
      <c r="A57" s="38">
        <v>20000000</v>
      </c>
      <c r="B57" s="39" t="s">
        <v>48</v>
      </c>
      <c r="C57" s="37">
        <f>C58+C64+C75+C78</f>
        <v>1500000</v>
      </c>
      <c r="D57" s="37">
        <f>D58+D64+D75</f>
        <v>1500000</v>
      </c>
      <c r="E57" s="37">
        <f>E58+E64+E75</f>
        <v>1194948.1</v>
      </c>
      <c r="F57" s="35">
        <f t="shared" si="0"/>
        <v>79.66320666666668</v>
      </c>
      <c r="G57" s="51">
        <f>G58+G64+G75+G78</f>
        <v>2033400</v>
      </c>
      <c r="H57" s="51">
        <f>H58+H64+H75+H78</f>
        <v>5761057.3</v>
      </c>
      <c r="I57" s="51">
        <f>I58+I64+I75+I78</f>
        <v>4720775.87</v>
      </c>
      <c r="J57" s="35">
        <f t="shared" si="5"/>
        <v>81.94287305561082</v>
      </c>
      <c r="K57" s="19">
        <f t="shared" si="1"/>
        <v>3533400</v>
      </c>
      <c r="L57" s="19">
        <f t="shared" si="2"/>
        <v>7261057.3</v>
      </c>
      <c r="M57" s="24">
        <f t="shared" si="3"/>
        <v>5915723.970000001</v>
      </c>
      <c r="N57" s="25">
        <f t="shared" si="4"/>
        <v>81.47193618758526</v>
      </c>
    </row>
    <row r="58" spans="1:14" ht="37.5">
      <c r="A58" s="6">
        <v>21000000</v>
      </c>
      <c r="B58" s="7" t="s">
        <v>49</v>
      </c>
      <c r="C58" s="23">
        <f>C59+C60</f>
        <v>30200</v>
      </c>
      <c r="D58" s="23">
        <f>D59+D60</f>
        <v>30200</v>
      </c>
      <c r="E58" s="23">
        <f>E59+E60</f>
        <v>113728.55</v>
      </c>
      <c r="F58" s="25">
        <f t="shared" si="0"/>
        <v>376.5846026490066</v>
      </c>
      <c r="G58" s="23">
        <v>0</v>
      </c>
      <c r="H58" s="24">
        <v>0</v>
      </c>
      <c r="I58" s="24">
        <v>0</v>
      </c>
      <c r="J58" s="25">
        <v>0</v>
      </c>
      <c r="K58" s="24">
        <f t="shared" si="1"/>
        <v>30200</v>
      </c>
      <c r="L58" s="24">
        <f t="shared" si="2"/>
        <v>30200</v>
      </c>
      <c r="M58" s="24">
        <f t="shared" si="3"/>
        <v>113728.55</v>
      </c>
      <c r="N58" s="25">
        <f t="shared" si="4"/>
        <v>376.5846026490066</v>
      </c>
    </row>
    <row r="59" spans="1:14" ht="75">
      <c r="A59" s="6">
        <v>21010300</v>
      </c>
      <c r="B59" s="7" t="s">
        <v>50</v>
      </c>
      <c r="C59" s="23">
        <v>200</v>
      </c>
      <c r="D59" s="23">
        <v>200</v>
      </c>
      <c r="E59" s="52">
        <v>156</v>
      </c>
      <c r="F59" s="25">
        <f t="shared" si="0"/>
        <v>78</v>
      </c>
      <c r="G59" s="23">
        <v>0</v>
      </c>
      <c r="H59" s="24">
        <v>0</v>
      </c>
      <c r="I59" s="24">
        <v>0</v>
      </c>
      <c r="J59" s="25">
        <v>0</v>
      </c>
      <c r="K59" s="24">
        <f t="shared" si="1"/>
        <v>200</v>
      </c>
      <c r="L59" s="24">
        <f t="shared" si="2"/>
        <v>200</v>
      </c>
      <c r="M59" s="24">
        <f t="shared" si="3"/>
        <v>156</v>
      </c>
      <c r="N59" s="25">
        <f t="shared" si="4"/>
        <v>78</v>
      </c>
    </row>
    <row r="60" spans="1:14" ht="18.75">
      <c r="A60" s="6">
        <v>21080000</v>
      </c>
      <c r="B60" s="7" t="s">
        <v>51</v>
      </c>
      <c r="C60" s="23">
        <f>C61+C62+C63</f>
        <v>30000</v>
      </c>
      <c r="D60" s="23">
        <f>D61+D62+D63</f>
        <v>30000</v>
      </c>
      <c r="E60" s="53">
        <f>E61+E62+E63</f>
        <v>113572.55</v>
      </c>
      <c r="F60" s="25">
        <f t="shared" si="0"/>
        <v>378.5751666666667</v>
      </c>
      <c r="G60" s="23">
        <v>0</v>
      </c>
      <c r="H60" s="24">
        <v>0</v>
      </c>
      <c r="I60" s="24">
        <v>0</v>
      </c>
      <c r="J60" s="25">
        <v>0</v>
      </c>
      <c r="K60" s="24">
        <f t="shared" si="1"/>
        <v>30000</v>
      </c>
      <c r="L60" s="24">
        <f t="shared" si="2"/>
        <v>30000</v>
      </c>
      <c r="M60" s="24">
        <f t="shared" si="3"/>
        <v>113572.55</v>
      </c>
      <c r="N60" s="25">
        <f t="shared" si="4"/>
        <v>378.5751666666667</v>
      </c>
    </row>
    <row r="61" spans="1:14" ht="18.75">
      <c r="A61" s="6">
        <v>21080500</v>
      </c>
      <c r="B61" s="7" t="s">
        <v>52</v>
      </c>
      <c r="C61" s="23">
        <v>0</v>
      </c>
      <c r="D61" s="23">
        <v>0</v>
      </c>
      <c r="E61" s="52">
        <v>5042.55</v>
      </c>
      <c r="F61" s="25">
        <v>0</v>
      </c>
      <c r="G61" s="23">
        <v>0</v>
      </c>
      <c r="H61" s="24">
        <v>0</v>
      </c>
      <c r="I61" s="24">
        <v>0</v>
      </c>
      <c r="J61" s="25">
        <v>0</v>
      </c>
      <c r="K61" s="24">
        <f t="shared" si="1"/>
        <v>0</v>
      </c>
      <c r="L61" s="24">
        <f t="shared" si="2"/>
        <v>0</v>
      </c>
      <c r="M61" s="24">
        <f t="shared" si="3"/>
        <v>5042.55</v>
      </c>
      <c r="N61" s="25">
        <v>0</v>
      </c>
    </row>
    <row r="62" spans="1:14" ht="18.75">
      <c r="A62" s="6">
        <v>21081100</v>
      </c>
      <c r="B62" s="7" t="s">
        <v>53</v>
      </c>
      <c r="C62" s="23">
        <v>20000</v>
      </c>
      <c r="D62" s="23">
        <v>20000</v>
      </c>
      <c r="E62" s="52">
        <v>40730</v>
      </c>
      <c r="F62" s="25">
        <f t="shared" si="0"/>
        <v>203.65</v>
      </c>
      <c r="G62" s="23">
        <v>0</v>
      </c>
      <c r="H62" s="24">
        <v>0</v>
      </c>
      <c r="I62" s="24">
        <v>0</v>
      </c>
      <c r="J62" s="25">
        <v>0</v>
      </c>
      <c r="K62" s="24">
        <f t="shared" si="1"/>
        <v>20000</v>
      </c>
      <c r="L62" s="24">
        <f t="shared" si="2"/>
        <v>20000</v>
      </c>
      <c r="M62" s="24">
        <f t="shared" si="3"/>
        <v>40730</v>
      </c>
      <c r="N62" s="25">
        <f t="shared" si="4"/>
        <v>203.65000000000003</v>
      </c>
    </row>
    <row r="63" spans="1:14" ht="129" customHeight="1">
      <c r="A63" s="6">
        <v>21081500</v>
      </c>
      <c r="B63" s="42" t="s">
        <v>91</v>
      </c>
      <c r="C63" s="23">
        <v>10000</v>
      </c>
      <c r="D63" s="23">
        <v>10000</v>
      </c>
      <c r="E63" s="52">
        <v>67800</v>
      </c>
      <c r="F63" s="25">
        <f t="shared" si="0"/>
        <v>678</v>
      </c>
      <c r="G63" s="23">
        <v>0</v>
      </c>
      <c r="H63" s="24">
        <v>0</v>
      </c>
      <c r="I63" s="24">
        <v>0</v>
      </c>
      <c r="J63" s="25">
        <v>0</v>
      </c>
      <c r="K63" s="24">
        <f t="shared" si="1"/>
        <v>10000</v>
      </c>
      <c r="L63" s="24">
        <f t="shared" si="2"/>
        <v>10000</v>
      </c>
      <c r="M63" s="24">
        <f t="shared" si="3"/>
        <v>67800</v>
      </c>
      <c r="N63" s="25">
        <f t="shared" si="4"/>
        <v>678</v>
      </c>
    </row>
    <row r="64" spans="1:14" ht="37.5">
      <c r="A64" s="6">
        <v>22000000</v>
      </c>
      <c r="B64" s="7" t="s">
        <v>54</v>
      </c>
      <c r="C64" s="23">
        <f>C65+C70+C74</f>
        <v>1459800</v>
      </c>
      <c r="D64" s="23">
        <f>D65+D70+D74</f>
        <v>1459800</v>
      </c>
      <c r="E64" s="23">
        <f>E65+E70+E74</f>
        <v>765964.79</v>
      </c>
      <c r="F64" s="25">
        <f t="shared" si="0"/>
        <v>52.47052952459241</v>
      </c>
      <c r="G64" s="23">
        <v>0</v>
      </c>
      <c r="H64" s="24">
        <v>0</v>
      </c>
      <c r="I64" s="24">
        <v>0</v>
      </c>
      <c r="J64" s="25">
        <v>0</v>
      </c>
      <c r="K64" s="24">
        <f t="shared" si="1"/>
        <v>1459800</v>
      </c>
      <c r="L64" s="24">
        <f t="shared" si="2"/>
        <v>1459800</v>
      </c>
      <c r="M64" s="24">
        <f t="shared" si="3"/>
        <v>765964.79</v>
      </c>
      <c r="N64" s="25">
        <f t="shared" si="4"/>
        <v>52.470529524592415</v>
      </c>
    </row>
    <row r="65" spans="1:14" ht="18.75">
      <c r="A65" s="6">
        <v>22010000</v>
      </c>
      <c r="B65" s="7" t="s">
        <v>55</v>
      </c>
      <c r="C65" s="23">
        <f>C66+C67+C68+C69</f>
        <v>1389700</v>
      </c>
      <c r="D65" s="23">
        <f>D66+D67+D68+D69</f>
        <v>1389700</v>
      </c>
      <c r="E65" s="23">
        <f>E66+E67+E68+E69</f>
        <v>660968.55</v>
      </c>
      <c r="F65" s="25">
        <f t="shared" si="0"/>
        <v>47.56195941570124</v>
      </c>
      <c r="G65" s="23">
        <v>0</v>
      </c>
      <c r="H65" s="24">
        <v>0</v>
      </c>
      <c r="I65" s="24">
        <v>0</v>
      </c>
      <c r="J65" s="25">
        <v>0</v>
      </c>
      <c r="K65" s="24">
        <f t="shared" si="1"/>
        <v>1389700</v>
      </c>
      <c r="L65" s="24">
        <f t="shared" si="2"/>
        <v>1389700</v>
      </c>
      <c r="M65" s="24">
        <f t="shared" si="3"/>
        <v>660968.55</v>
      </c>
      <c r="N65" s="25">
        <f t="shared" si="4"/>
        <v>47.56195941570123</v>
      </c>
    </row>
    <row r="66" spans="1:14" ht="56.25">
      <c r="A66" s="6">
        <v>22010300</v>
      </c>
      <c r="B66" s="7" t="s">
        <v>56</v>
      </c>
      <c r="C66" s="23">
        <v>9600</v>
      </c>
      <c r="D66" s="23">
        <v>9600</v>
      </c>
      <c r="E66" s="52">
        <v>17010</v>
      </c>
      <c r="F66" s="25">
        <f t="shared" si="0"/>
        <v>177.1875</v>
      </c>
      <c r="G66" s="23">
        <v>0</v>
      </c>
      <c r="H66" s="24">
        <v>0</v>
      </c>
      <c r="I66" s="24">
        <v>0</v>
      </c>
      <c r="J66" s="25">
        <v>0</v>
      </c>
      <c r="K66" s="24">
        <f t="shared" si="1"/>
        <v>9600</v>
      </c>
      <c r="L66" s="24">
        <f t="shared" si="2"/>
        <v>9600</v>
      </c>
      <c r="M66" s="24">
        <f t="shared" si="3"/>
        <v>17010</v>
      </c>
      <c r="N66" s="25">
        <f t="shared" si="4"/>
        <v>177.1875</v>
      </c>
    </row>
    <row r="67" spans="1:14" ht="37.5">
      <c r="A67" s="6">
        <v>22012500</v>
      </c>
      <c r="B67" s="7" t="s">
        <v>17</v>
      </c>
      <c r="C67" s="23">
        <v>880000</v>
      </c>
      <c r="D67" s="23">
        <v>880000</v>
      </c>
      <c r="E67" s="52">
        <v>380383.55</v>
      </c>
      <c r="F67" s="25">
        <f t="shared" si="0"/>
        <v>43.22540340909091</v>
      </c>
      <c r="G67" s="23">
        <v>0</v>
      </c>
      <c r="H67" s="24">
        <v>0</v>
      </c>
      <c r="I67" s="24">
        <v>0</v>
      </c>
      <c r="J67" s="25">
        <v>0</v>
      </c>
      <c r="K67" s="24">
        <f t="shared" si="1"/>
        <v>880000</v>
      </c>
      <c r="L67" s="24">
        <f t="shared" si="2"/>
        <v>880000</v>
      </c>
      <c r="M67" s="24">
        <f t="shared" si="3"/>
        <v>380383.55</v>
      </c>
      <c r="N67" s="25">
        <f t="shared" si="4"/>
        <v>43.22540340909091</v>
      </c>
    </row>
    <row r="68" spans="1:14" ht="56.25">
      <c r="A68" s="6">
        <v>22012600</v>
      </c>
      <c r="B68" s="7" t="s">
        <v>57</v>
      </c>
      <c r="C68" s="23">
        <v>500000</v>
      </c>
      <c r="D68" s="23">
        <v>500000</v>
      </c>
      <c r="E68" s="52">
        <v>263575</v>
      </c>
      <c r="F68" s="25">
        <f t="shared" si="0"/>
        <v>52.715</v>
      </c>
      <c r="G68" s="23">
        <v>0</v>
      </c>
      <c r="H68" s="24">
        <v>0</v>
      </c>
      <c r="I68" s="24">
        <v>0</v>
      </c>
      <c r="J68" s="25">
        <v>0</v>
      </c>
      <c r="K68" s="24">
        <f t="shared" si="1"/>
        <v>500000</v>
      </c>
      <c r="L68" s="24">
        <f t="shared" si="2"/>
        <v>500000</v>
      </c>
      <c r="M68" s="24">
        <f t="shared" si="3"/>
        <v>263575</v>
      </c>
      <c r="N68" s="25">
        <f t="shared" si="4"/>
        <v>52.715</v>
      </c>
    </row>
    <row r="69" spans="1:14" ht="131.25">
      <c r="A69" s="6">
        <v>22012900</v>
      </c>
      <c r="B69" s="7" t="s">
        <v>58</v>
      </c>
      <c r="C69" s="23">
        <v>100</v>
      </c>
      <c r="D69" s="23">
        <v>100</v>
      </c>
      <c r="E69" s="52">
        <v>0</v>
      </c>
      <c r="F69" s="25">
        <f t="shared" si="0"/>
        <v>0</v>
      </c>
      <c r="G69" s="23">
        <v>0</v>
      </c>
      <c r="H69" s="24">
        <v>0</v>
      </c>
      <c r="I69" s="24">
        <v>0</v>
      </c>
      <c r="J69" s="25">
        <v>0</v>
      </c>
      <c r="K69" s="24">
        <f t="shared" si="1"/>
        <v>100</v>
      </c>
      <c r="L69" s="24">
        <f t="shared" si="2"/>
        <v>100</v>
      </c>
      <c r="M69" s="24">
        <f t="shared" si="3"/>
        <v>0</v>
      </c>
      <c r="N69" s="25">
        <f t="shared" si="4"/>
        <v>0</v>
      </c>
    </row>
    <row r="70" spans="1:14" ht="18.75">
      <c r="A70" s="6">
        <v>22090000</v>
      </c>
      <c r="B70" s="7" t="s">
        <v>59</v>
      </c>
      <c r="C70" s="23">
        <f>C71+C72+C73</f>
        <v>60100</v>
      </c>
      <c r="D70" s="23">
        <f>D71+D72+D73</f>
        <v>60100</v>
      </c>
      <c r="E70" s="53">
        <f>E71+E72+E73</f>
        <v>50766.61</v>
      </c>
      <c r="F70" s="25">
        <f t="shared" si="0"/>
        <v>84.47023294509151</v>
      </c>
      <c r="G70" s="23">
        <v>0</v>
      </c>
      <c r="H70" s="24">
        <v>0</v>
      </c>
      <c r="I70" s="24">
        <v>0</v>
      </c>
      <c r="J70" s="25">
        <v>0</v>
      </c>
      <c r="K70" s="24">
        <f t="shared" si="1"/>
        <v>60100</v>
      </c>
      <c r="L70" s="24">
        <f t="shared" si="2"/>
        <v>60100</v>
      </c>
      <c r="M70" s="24">
        <f t="shared" si="3"/>
        <v>50766.61</v>
      </c>
      <c r="N70" s="25">
        <f t="shared" si="4"/>
        <v>84.47023294509151</v>
      </c>
    </row>
    <row r="71" spans="1:14" ht="75">
      <c r="A71" s="6">
        <v>22090100</v>
      </c>
      <c r="B71" s="7" t="s">
        <v>60</v>
      </c>
      <c r="C71" s="23">
        <v>54000</v>
      </c>
      <c r="D71" s="23">
        <v>54000</v>
      </c>
      <c r="E71" s="52">
        <v>47858.61</v>
      </c>
      <c r="F71" s="25">
        <f t="shared" si="0"/>
        <v>88.62705555555556</v>
      </c>
      <c r="G71" s="23">
        <v>0</v>
      </c>
      <c r="H71" s="24">
        <v>0</v>
      </c>
      <c r="I71" s="24">
        <v>0</v>
      </c>
      <c r="J71" s="25">
        <v>0</v>
      </c>
      <c r="K71" s="24">
        <f t="shared" si="1"/>
        <v>54000</v>
      </c>
      <c r="L71" s="24">
        <f t="shared" si="2"/>
        <v>54000</v>
      </c>
      <c r="M71" s="24">
        <f t="shared" si="3"/>
        <v>47858.61</v>
      </c>
      <c r="N71" s="25">
        <f t="shared" si="4"/>
        <v>88.62705555555556</v>
      </c>
    </row>
    <row r="72" spans="1:14" ht="37.5">
      <c r="A72" s="6">
        <v>22090200</v>
      </c>
      <c r="B72" s="7" t="s">
        <v>61</v>
      </c>
      <c r="C72" s="23">
        <v>100</v>
      </c>
      <c r="D72" s="23">
        <v>100</v>
      </c>
      <c r="E72" s="52">
        <v>17</v>
      </c>
      <c r="F72" s="25">
        <f t="shared" si="0"/>
        <v>17</v>
      </c>
      <c r="G72" s="23">
        <v>0</v>
      </c>
      <c r="H72" s="24">
        <v>0</v>
      </c>
      <c r="I72" s="24">
        <v>0</v>
      </c>
      <c r="J72" s="25">
        <v>0</v>
      </c>
      <c r="K72" s="24">
        <f t="shared" si="1"/>
        <v>100</v>
      </c>
      <c r="L72" s="24">
        <f t="shared" si="2"/>
        <v>100</v>
      </c>
      <c r="M72" s="24">
        <f t="shared" si="3"/>
        <v>17</v>
      </c>
      <c r="N72" s="25">
        <f t="shared" si="4"/>
        <v>17</v>
      </c>
    </row>
    <row r="73" spans="1:14" ht="56.25">
      <c r="A73" s="6">
        <v>22090400</v>
      </c>
      <c r="B73" s="7" t="s">
        <v>62</v>
      </c>
      <c r="C73" s="23">
        <v>6000</v>
      </c>
      <c r="D73" s="23">
        <v>6000</v>
      </c>
      <c r="E73" s="52">
        <v>2891</v>
      </c>
      <c r="F73" s="25">
        <f t="shared" si="0"/>
        <v>48.18333333333333</v>
      </c>
      <c r="G73" s="23">
        <v>0</v>
      </c>
      <c r="H73" s="24">
        <v>0</v>
      </c>
      <c r="I73" s="24">
        <v>0</v>
      </c>
      <c r="J73" s="25">
        <v>0</v>
      </c>
      <c r="K73" s="24">
        <f t="shared" si="1"/>
        <v>6000</v>
      </c>
      <c r="L73" s="24">
        <f t="shared" si="2"/>
        <v>6000</v>
      </c>
      <c r="M73" s="24">
        <f t="shared" si="3"/>
        <v>2891</v>
      </c>
      <c r="N73" s="25">
        <f t="shared" si="4"/>
        <v>48.18333333333334</v>
      </c>
    </row>
    <row r="74" spans="1:14" ht="112.5">
      <c r="A74" s="6">
        <v>22130000</v>
      </c>
      <c r="B74" s="7" t="s">
        <v>63</v>
      </c>
      <c r="C74" s="23">
        <v>10000</v>
      </c>
      <c r="D74" s="23">
        <v>10000</v>
      </c>
      <c r="E74" s="52">
        <v>54229.63</v>
      </c>
      <c r="F74" s="25">
        <f aca="true" t="shared" si="6" ref="F74:F100">E74*100/D74</f>
        <v>542.2963</v>
      </c>
      <c r="G74" s="23">
        <v>0</v>
      </c>
      <c r="H74" s="24">
        <v>0</v>
      </c>
      <c r="I74" s="24">
        <v>0</v>
      </c>
      <c r="J74" s="25">
        <v>0</v>
      </c>
      <c r="K74" s="24">
        <f t="shared" si="1"/>
        <v>10000</v>
      </c>
      <c r="L74" s="24">
        <f t="shared" si="2"/>
        <v>10000</v>
      </c>
      <c r="M74" s="24">
        <f t="shared" si="3"/>
        <v>54229.63</v>
      </c>
      <c r="N74" s="25">
        <f t="shared" si="4"/>
        <v>542.2963</v>
      </c>
    </row>
    <row r="75" spans="1:14" ht="18.75">
      <c r="A75" s="6">
        <v>24000000</v>
      </c>
      <c r="B75" s="7" t="s">
        <v>64</v>
      </c>
      <c r="C75" s="23">
        <f aca="true" t="shared" si="7" ref="C75:E76">C76</f>
        <v>10000</v>
      </c>
      <c r="D75" s="23">
        <f t="shared" si="7"/>
        <v>10000</v>
      </c>
      <c r="E75" s="53">
        <f t="shared" si="7"/>
        <v>315254.76</v>
      </c>
      <c r="F75" s="25">
        <f t="shared" si="6"/>
        <v>3152.5476</v>
      </c>
      <c r="G75" s="24">
        <v>0</v>
      </c>
      <c r="H75" s="24">
        <v>0</v>
      </c>
      <c r="I75" s="24">
        <v>0</v>
      </c>
      <c r="J75" s="25">
        <v>0</v>
      </c>
      <c r="K75" s="24">
        <f aca="true" t="shared" si="8" ref="K75:K98">C75+G75</f>
        <v>10000</v>
      </c>
      <c r="L75" s="24">
        <f aca="true" t="shared" si="9" ref="L75:L98">H75+D75</f>
        <v>10000</v>
      </c>
      <c r="M75" s="24">
        <f aca="true" t="shared" si="10" ref="M75:M101">E75+I75</f>
        <v>315254.76</v>
      </c>
      <c r="N75" s="25">
        <f aca="true" t="shared" si="11" ref="N75:N99">M75/L75*100</f>
        <v>3152.5476000000003</v>
      </c>
    </row>
    <row r="76" spans="1:14" ht="18.75">
      <c r="A76" s="6">
        <v>24060000</v>
      </c>
      <c r="B76" s="7" t="s">
        <v>51</v>
      </c>
      <c r="C76" s="24">
        <f t="shared" si="7"/>
        <v>10000</v>
      </c>
      <c r="D76" s="24">
        <f t="shared" si="7"/>
        <v>10000</v>
      </c>
      <c r="E76" s="52">
        <f t="shared" si="7"/>
        <v>315254.76</v>
      </c>
      <c r="F76" s="25">
        <f t="shared" si="6"/>
        <v>3152.5476</v>
      </c>
      <c r="G76" s="23">
        <v>0</v>
      </c>
      <c r="H76" s="24">
        <v>0</v>
      </c>
      <c r="I76" s="24">
        <v>0</v>
      </c>
      <c r="J76" s="25">
        <v>0</v>
      </c>
      <c r="K76" s="24">
        <f t="shared" si="8"/>
        <v>10000</v>
      </c>
      <c r="L76" s="24">
        <f t="shared" si="9"/>
        <v>10000</v>
      </c>
      <c r="M76" s="24">
        <f t="shared" si="10"/>
        <v>315254.76</v>
      </c>
      <c r="N76" s="25">
        <f t="shared" si="11"/>
        <v>3152.5476000000003</v>
      </c>
    </row>
    <row r="77" spans="1:14" ht="18.75">
      <c r="A77" s="6">
        <v>24060300</v>
      </c>
      <c r="B77" s="7" t="s">
        <v>51</v>
      </c>
      <c r="C77" s="23">
        <v>10000</v>
      </c>
      <c r="D77" s="23">
        <v>10000</v>
      </c>
      <c r="E77" s="52">
        <v>315254.76</v>
      </c>
      <c r="F77" s="25">
        <f t="shared" si="6"/>
        <v>3152.5476</v>
      </c>
      <c r="G77" s="23">
        <v>0</v>
      </c>
      <c r="H77" s="24">
        <v>0</v>
      </c>
      <c r="I77" s="24">
        <v>0</v>
      </c>
      <c r="J77" s="25">
        <v>0</v>
      </c>
      <c r="K77" s="24">
        <f t="shared" si="8"/>
        <v>10000</v>
      </c>
      <c r="L77" s="24">
        <f t="shared" si="9"/>
        <v>10000</v>
      </c>
      <c r="M77" s="24">
        <f t="shared" si="10"/>
        <v>315254.76</v>
      </c>
      <c r="N77" s="25">
        <f t="shared" si="11"/>
        <v>3152.5476000000003</v>
      </c>
    </row>
    <row r="78" spans="1:14" ht="18.75">
      <c r="A78" s="6">
        <v>25000000</v>
      </c>
      <c r="B78" s="7" t="s">
        <v>65</v>
      </c>
      <c r="C78" s="23">
        <v>0</v>
      </c>
      <c r="D78" s="23">
        <v>0</v>
      </c>
      <c r="E78" s="52">
        <v>0</v>
      </c>
      <c r="F78" s="25">
        <v>0</v>
      </c>
      <c r="G78" s="53">
        <f>G79+G80</f>
        <v>2033400</v>
      </c>
      <c r="H78" s="53">
        <f>H79+H80</f>
        <v>5761057.3</v>
      </c>
      <c r="I78" s="53">
        <f>I79+I80</f>
        <v>4720775.87</v>
      </c>
      <c r="J78" s="25">
        <f>I78/H78*100</f>
        <v>81.94287305561082</v>
      </c>
      <c r="K78" s="24">
        <f t="shared" si="8"/>
        <v>2033400</v>
      </c>
      <c r="L78" s="24">
        <f t="shared" si="9"/>
        <v>5761057.3</v>
      </c>
      <c r="M78" s="24">
        <f t="shared" si="10"/>
        <v>4720775.87</v>
      </c>
      <c r="N78" s="25">
        <f t="shared" si="11"/>
        <v>81.94287305561082</v>
      </c>
    </row>
    <row r="79" spans="1:14" ht="56.25">
      <c r="A79" s="6">
        <v>25010000</v>
      </c>
      <c r="B79" s="7" t="s">
        <v>66</v>
      </c>
      <c r="C79" s="23">
        <v>0</v>
      </c>
      <c r="D79" s="23">
        <v>0</v>
      </c>
      <c r="E79" s="52">
        <v>0</v>
      </c>
      <c r="F79" s="25">
        <v>0</v>
      </c>
      <c r="G79" s="53">
        <v>2033400</v>
      </c>
      <c r="H79" s="53">
        <v>2033400</v>
      </c>
      <c r="I79" s="52">
        <v>916128.57</v>
      </c>
      <c r="J79" s="25">
        <f>I79/H79*100</f>
        <v>45.054026261434046</v>
      </c>
      <c r="K79" s="24">
        <f t="shared" si="8"/>
        <v>2033400</v>
      </c>
      <c r="L79" s="24">
        <f t="shared" si="9"/>
        <v>2033400</v>
      </c>
      <c r="M79" s="24">
        <f t="shared" si="10"/>
        <v>916128.57</v>
      </c>
      <c r="N79" s="25">
        <f t="shared" si="11"/>
        <v>45.054026261434046</v>
      </c>
    </row>
    <row r="80" spans="1:14" ht="42" customHeight="1">
      <c r="A80" s="17">
        <v>25020000</v>
      </c>
      <c r="B80" s="21" t="s">
        <v>76</v>
      </c>
      <c r="C80" s="23">
        <v>0</v>
      </c>
      <c r="D80" s="23">
        <v>0</v>
      </c>
      <c r="E80" s="52">
        <v>0</v>
      </c>
      <c r="F80" s="25">
        <v>0</v>
      </c>
      <c r="G80" s="53">
        <v>0</v>
      </c>
      <c r="H80" s="52">
        <v>3727657.3</v>
      </c>
      <c r="I80" s="52">
        <v>3804647.3</v>
      </c>
      <c r="J80" s="25">
        <f>I80/H80*100</f>
        <v>102.06537226477337</v>
      </c>
      <c r="K80" s="24">
        <f t="shared" si="8"/>
        <v>0</v>
      </c>
      <c r="L80" s="24">
        <f t="shared" si="9"/>
        <v>3727657.3</v>
      </c>
      <c r="M80" s="24">
        <f t="shared" si="10"/>
        <v>3804647.3</v>
      </c>
      <c r="N80" s="25">
        <f t="shared" si="11"/>
        <v>102.06537226477337</v>
      </c>
    </row>
    <row r="81" spans="1:14" ht="18.75">
      <c r="A81" s="18">
        <v>30000000</v>
      </c>
      <c r="B81" s="21" t="s">
        <v>77</v>
      </c>
      <c r="C81" s="37">
        <v>0</v>
      </c>
      <c r="D81" s="37">
        <v>0</v>
      </c>
      <c r="E81" s="51">
        <f>E82</f>
        <v>2800</v>
      </c>
      <c r="F81" s="35">
        <v>0</v>
      </c>
      <c r="G81" s="37">
        <v>0</v>
      </c>
      <c r="H81" s="37">
        <v>0</v>
      </c>
      <c r="I81" s="19">
        <v>0</v>
      </c>
      <c r="J81" s="40">
        <v>0</v>
      </c>
      <c r="K81" s="19">
        <f t="shared" si="8"/>
        <v>0</v>
      </c>
      <c r="L81" s="19">
        <f t="shared" si="9"/>
        <v>0</v>
      </c>
      <c r="M81" s="19">
        <f t="shared" si="10"/>
        <v>2800</v>
      </c>
      <c r="N81" s="35">
        <v>0</v>
      </c>
    </row>
    <row r="82" spans="1:14" ht="18.75">
      <c r="A82" s="18">
        <v>31000000</v>
      </c>
      <c r="B82" s="21" t="s">
        <v>86</v>
      </c>
      <c r="C82" s="23">
        <v>0</v>
      </c>
      <c r="D82" s="23">
        <v>0</v>
      </c>
      <c r="E82" s="52">
        <f>E83</f>
        <v>2800</v>
      </c>
      <c r="F82" s="25">
        <v>0</v>
      </c>
      <c r="G82" s="56">
        <v>0</v>
      </c>
      <c r="H82" s="56">
        <v>0</v>
      </c>
      <c r="I82" s="56">
        <v>0</v>
      </c>
      <c r="J82" s="56">
        <v>0</v>
      </c>
      <c r="K82" s="24">
        <f>C82+G82</f>
        <v>0</v>
      </c>
      <c r="L82" s="24">
        <f>H82+D82</f>
        <v>0</v>
      </c>
      <c r="M82" s="24">
        <f>E82+I82</f>
        <v>2800</v>
      </c>
      <c r="N82" s="25">
        <v>0</v>
      </c>
    </row>
    <row r="83" spans="1:14" ht="112.5">
      <c r="A83" s="18">
        <v>31010000</v>
      </c>
      <c r="B83" s="21" t="s">
        <v>87</v>
      </c>
      <c r="C83" s="23">
        <v>0</v>
      </c>
      <c r="D83" s="23">
        <v>0</v>
      </c>
      <c r="E83" s="52">
        <f>E84</f>
        <v>2800</v>
      </c>
      <c r="F83" s="25">
        <v>0</v>
      </c>
      <c r="G83" s="56">
        <v>0</v>
      </c>
      <c r="H83" s="56">
        <v>0</v>
      </c>
      <c r="I83" s="56">
        <v>0</v>
      </c>
      <c r="J83" s="56">
        <v>0</v>
      </c>
      <c r="K83" s="24">
        <f>C83+G83</f>
        <v>0</v>
      </c>
      <c r="L83" s="24">
        <f>H83+D83</f>
        <v>0</v>
      </c>
      <c r="M83" s="24">
        <f>E83+I83</f>
        <v>2800</v>
      </c>
      <c r="N83" s="25">
        <v>0</v>
      </c>
    </row>
    <row r="84" spans="1:14" ht="112.5">
      <c r="A84" s="18">
        <v>31010200</v>
      </c>
      <c r="B84" s="21" t="s">
        <v>88</v>
      </c>
      <c r="C84" s="23">
        <v>0</v>
      </c>
      <c r="D84" s="23">
        <v>0</v>
      </c>
      <c r="E84" s="52">
        <v>2800</v>
      </c>
      <c r="F84" s="25">
        <v>0</v>
      </c>
      <c r="G84" s="56">
        <v>0</v>
      </c>
      <c r="H84" s="56">
        <v>0</v>
      </c>
      <c r="I84" s="56">
        <v>0</v>
      </c>
      <c r="J84" s="56">
        <v>0</v>
      </c>
      <c r="K84" s="24">
        <f>C84+G84</f>
        <v>0</v>
      </c>
      <c r="L84" s="24">
        <f>H84+D84</f>
        <v>0</v>
      </c>
      <c r="M84" s="24">
        <f>E84+I84</f>
        <v>2800</v>
      </c>
      <c r="N84" s="25">
        <v>0</v>
      </c>
    </row>
    <row r="85" spans="1:14" ht="37.5">
      <c r="A85" s="18">
        <v>33000000</v>
      </c>
      <c r="B85" s="21" t="s">
        <v>78</v>
      </c>
      <c r="C85" s="23">
        <v>0</v>
      </c>
      <c r="D85" s="23">
        <v>0</v>
      </c>
      <c r="E85" s="52">
        <v>0</v>
      </c>
      <c r="F85" s="25">
        <v>0</v>
      </c>
      <c r="G85" s="23">
        <v>0</v>
      </c>
      <c r="H85" s="23">
        <v>0</v>
      </c>
      <c r="I85" s="52">
        <v>659989.2</v>
      </c>
      <c r="J85" s="56">
        <v>0</v>
      </c>
      <c r="K85" s="24">
        <f t="shared" si="8"/>
        <v>0</v>
      </c>
      <c r="L85" s="24">
        <f t="shared" si="9"/>
        <v>0</v>
      </c>
      <c r="M85" s="24">
        <f t="shared" si="10"/>
        <v>659989.2</v>
      </c>
      <c r="N85" s="25">
        <v>0</v>
      </c>
    </row>
    <row r="86" spans="1:14" ht="18.75">
      <c r="A86" s="18">
        <v>33010000</v>
      </c>
      <c r="B86" s="21" t="s">
        <v>79</v>
      </c>
      <c r="C86" s="23">
        <v>0</v>
      </c>
      <c r="D86" s="23">
        <v>0</v>
      </c>
      <c r="E86" s="52">
        <v>0</v>
      </c>
      <c r="F86" s="25">
        <v>0</v>
      </c>
      <c r="G86" s="23">
        <v>0</v>
      </c>
      <c r="H86" s="23">
        <v>0</v>
      </c>
      <c r="I86" s="52">
        <v>659989.2</v>
      </c>
      <c r="J86" s="56">
        <v>0</v>
      </c>
      <c r="K86" s="24">
        <f t="shared" si="8"/>
        <v>0</v>
      </c>
      <c r="L86" s="24">
        <f t="shared" si="9"/>
        <v>0</v>
      </c>
      <c r="M86" s="24">
        <f t="shared" si="10"/>
        <v>659989.2</v>
      </c>
      <c r="N86" s="25">
        <v>0</v>
      </c>
    </row>
    <row r="87" spans="1:14" ht="93.75">
      <c r="A87" s="18">
        <v>33010500</v>
      </c>
      <c r="B87" s="42" t="s">
        <v>92</v>
      </c>
      <c r="C87" s="23">
        <v>0</v>
      </c>
      <c r="D87" s="23">
        <v>0</v>
      </c>
      <c r="E87" s="52">
        <v>0</v>
      </c>
      <c r="F87" s="25">
        <v>0</v>
      </c>
      <c r="G87" s="23">
        <v>0</v>
      </c>
      <c r="H87" s="23">
        <v>0</v>
      </c>
      <c r="I87" s="52">
        <v>659989.2</v>
      </c>
      <c r="J87" s="56">
        <v>0</v>
      </c>
      <c r="K87" s="24">
        <f t="shared" si="8"/>
        <v>0</v>
      </c>
      <c r="L87" s="24">
        <f t="shared" si="9"/>
        <v>0</v>
      </c>
      <c r="M87" s="24">
        <f t="shared" si="10"/>
        <v>659989.2</v>
      </c>
      <c r="N87" s="25">
        <v>0</v>
      </c>
    </row>
    <row r="88" spans="1:14" ht="37.5">
      <c r="A88" s="6"/>
      <c r="B88" s="26" t="s">
        <v>67</v>
      </c>
      <c r="C88" s="19">
        <f>C12+C57+C81</f>
        <v>170000000</v>
      </c>
      <c r="D88" s="51">
        <f>D12+D57+D81</f>
        <v>170000000</v>
      </c>
      <c r="E88" s="51">
        <f>E12+E57+E81</f>
        <v>96018380.7</v>
      </c>
      <c r="F88" s="35">
        <f t="shared" si="6"/>
        <v>56.4814004117647</v>
      </c>
      <c r="G88" s="51">
        <f>G78+G12+G81</f>
        <v>2093400</v>
      </c>
      <c r="H88" s="51">
        <f>H81+H78+H12</f>
        <v>5821057.3</v>
      </c>
      <c r="I88" s="51">
        <f>I81+I78+I75+I12+I85</f>
        <v>5395280.75</v>
      </c>
      <c r="J88" s="35">
        <f>I88/H88*100</f>
        <v>92.68558050442142</v>
      </c>
      <c r="K88" s="19">
        <f>C88+G88</f>
        <v>172093400</v>
      </c>
      <c r="L88" s="19">
        <f>H88+D88</f>
        <v>175821057.3</v>
      </c>
      <c r="M88" s="19">
        <f>E88+I88</f>
        <v>101413661.45</v>
      </c>
      <c r="N88" s="35">
        <f t="shared" si="11"/>
        <v>57.68004299789864</v>
      </c>
    </row>
    <row r="89" spans="1:14" ht="18.75">
      <c r="A89" s="8">
        <v>40000000</v>
      </c>
      <c r="B89" s="7" t="s">
        <v>6</v>
      </c>
      <c r="C89" s="23">
        <f aca="true" t="shared" si="12" ref="C89:E90">C90</f>
        <v>77154700</v>
      </c>
      <c r="D89" s="23">
        <f t="shared" si="12"/>
        <v>77154700</v>
      </c>
      <c r="E89" s="53">
        <f t="shared" si="12"/>
        <v>47317300</v>
      </c>
      <c r="F89" s="25">
        <f t="shared" si="6"/>
        <v>61.32782578378245</v>
      </c>
      <c r="G89" s="24">
        <v>0</v>
      </c>
      <c r="H89" s="24">
        <v>0</v>
      </c>
      <c r="I89" s="24">
        <v>0</v>
      </c>
      <c r="J89" s="25">
        <v>0</v>
      </c>
      <c r="K89" s="24">
        <f t="shared" si="8"/>
        <v>77154700</v>
      </c>
      <c r="L89" s="24">
        <f t="shared" si="9"/>
        <v>77154700</v>
      </c>
      <c r="M89" s="24">
        <f t="shared" si="10"/>
        <v>47317300</v>
      </c>
      <c r="N89" s="25">
        <f t="shared" si="11"/>
        <v>61.32782578378245</v>
      </c>
    </row>
    <row r="90" spans="1:14" ht="18.75">
      <c r="A90" s="8">
        <v>41000000</v>
      </c>
      <c r="B90" s="7" t="s">
        <v>7</v>
      </c>
      <c r="C90" s="23">
        <f t="shared" si="12"/>
        <v>77154700</v>
      </c>
      <c r="D90" s="23">
        <f t="shared" si="12"/>
        <v>77154700</v>
      </c>
      <c r="E90" s="53">
        <f t="shared" si="12"/>
        <v>47317300</v>
      </c>
      <c r="F90" s="25">
        <f t="shared" si="6"/>
        <v>61.32782578378245</v>
      </c>
      <c r="G90" s="24">
        <v>0</v>
      </c>
      <c r="H90" s="24">
        <v>0</v>
      </c>
      <c r="I90" s="24">
        <v>0</v>
      </c>
      <c r="J90" s="25">
        <v>0</v>
      </c>
      <c r="K90" s="24">
        <f t="shared" si="8"/>
        <v>77154700</v>
      </c>
      <c r="L90" s="24">
        <f t="shared" si="9"/>
        <v>77154700</v>
      </c>
      <c r="M90" s="24">
        <f t="shared" si="10"/>
        <v>47317300</v>
      </c>
      <c r="N90" s="25">
        <f t="shared" si="11"/>
        <v>61.32782578378245</v>
      </c>
    </row>
    <row r="91" spans="1:15" ht="37.5">
      <c r="A91" s="8">
        <v>41030000</v>
      </c>
      <c r="B91" s="7" t="s">
        <v>14</v>
      </c>
      <c r="C91" s="23">
        <f>C92</f>
        <v>77154700</v>
      </c>
      <c r="D91" s="23">
        <f>D92</f>
        <v>77154700</v>
      </c>
      <c r="E91" s="53">
        <f>E92</f>
        <v>47317300</v>
      </c>
      <c r="F91" s="25">
        <f t="shared" si="6"/>
        <v>61.32782578378245</v>
      </c>
      <c r="G91" s="24">
        <v>0</v>
      </c>
      <c r="H91" s="24">
        <v>0</v>
      </c>
      <c r="I91" s="24">
        <v>0</v>
      </c>
      <c r="J91" s="25">
        <v>0</v>
      </c>
      <c r="K91" s="24">
        <f t="shared" si="8"/>
        <v>77154700</v>
      </c>
      <c r="L91" s="24">
        <f t="shared" si="9"/>
        <v>77154700</v>
      </c>
      <c r="M91" s="24">
        <f t="shared" si="10"/>
        <v>47317300</v>
      </c>
      <c r="N91" s="25">
        <f t="shared" si="11"/>
        <v>61.32782578378245</v>
      </c>
      <c r="O91" s="10"/>
    </row>
    <row r="92" spans="1:14" ht="37.5">
      <c r="A92" s="6">
        <v>41033900</v>
      </c>
      <c r="B92" s="7" t="s">
        <v>11</v>
      </c>
      <c r="C92" s="24">
        <v>77154700</v>
      </c>
      <c r="D92" s="24">
        <v>77154700</v>
      </c>
      <c r="E92" s="52">
        <v>47317300</v>
      </c>
      <c r="F92" s="25">
        <f t="shared" si="6"/>
        <v>61.32782578378245</v>
      </c>
      <c r="G92" s="24">
        <v>0</v>
      </c>
      <c r="H92" s="24">
        <v>0</v>
      </c>
      <c r="I92" s="24">
        <v>0</v>
      </c>
      <c r="J92" s="25">
        <v>0</v>
      </c>
      <c r="K92" s="24">
        <f t="shared" si="8"/>
        <v>77154700</v>
      </c>
      <c r="L92" s="24">
        <f t="shared" si="9"/>
        <v>77154700</v>
      </c>
      <c r="M92" s="24">
        <f t="shared" si="10"/>
        <v>47317300</v>
      </c>
      <c r="N92" s="25">
        <f t="shared" si="11"/>
        <v>61.32782578378245</v>
      </c>
    </row>
    <row r="93" spans="1:14" ht="41.25" customHeight="1">
      <c r="A93" s="31"/>
      <c r="B93" s="26" t="s">
        <v>81</v>
      </c>
      <c r="C93" s="27">
        <f>C88+C89</f>
        <v>247154700</v>
      </c>
      <c r="D93" s="54">
        <f>D88+D89</f>
        <v>247154700</v>
      </c>
      <c r="E93" s="54">
        <f>E88+E89</f>
        <v>143335680.7</v>
      </c>
      <c r="F93" s="36">
        <f t="shared" si="6"/>
        <v>57.99431720295021</v>
      </c>
      <c r="G93" s="19">
        <f>G88+G19+G91</f>
        <v>2093400</v>
      </c>
      <c r="H93" s="27">
        <f>H89+H88</f>
        <v>5821057.3</v>
      </c>
      <c r="I93" s="27">
        <f>I89+I88</f>
        <v>5395280.75</v>
      </c>
      <c r="J93" s="28">
        <f>I93/H93*100</f>
        <v>92.68558050442142</v>
      </c>
      <c r="K93" s="27">
        <f t="shared" si="8"/>
        <v>249248100</v>
      </c>
      <c r="L93" s="29">
        <f t="shared" si="9"/>
        <v>252975757.3</v>
      </c>
      <c r="M93" s="29">
        <f t="shared" si="10"/>
        <v>148730961.45</v>
      </c>
      <c r="N93" s="28">
        <f t="shared" si="11"/>
        <v>58.79257484487822</v>
      </c>
    </row>
    <row r="94" spans="1:14" ht="41.25" customHeight="1">
      <c r="A94" s="31">
        <v>41040000</v>
      </c>
      <c r="B94" s="26" t="s">
        <v>98</v>
      </c>
      <c r="C94" s="27">
        <v>0</v>
      </c>
      <c r="D94" s="54">
        <v>0</v>
      </c>
      <c r="E94" s="54">
        <f>E95</f>
        <v>187618</v>
      </c>
      <c r="F94" s="25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f t="shared" si="10"/>
        <v>187618</v>
      </c>
      <c r="N94" s="25">
        <v>0</v>
      </c>
    </row>
    <row r="95" spans="1:14" ht="41.25" customHeight="1">
      <c r="A95" s="31">
        <v>41040400</v>
      </c>
      <c r="B95" s="7" t="s">
        <v>99</v>
      </c>
      <c r="C95" s="57">
        <v>0</v>
      </c>
      <c r="D95" s="58">
        <v>0</v>
      </c>
      <c r="E95" s="58">
        <v>187618</v>
      </c>
      <c r="F95" s="25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f t="shared" si="10"/>
        <v>187618</v>
      </c>
      <c r="N95" s="25">
        <v>0</v>
      </c>
    </row>
    <row r="96" spans="1:15" ht="37.5">
      <c r="A96" s="8">
        <v>41050000</v>
      </c>
      <c r="B96" s="7" t="s">
        <v>13</v>
      </c>
      <c r="C96" s="23">
        <f>C97+C98+C100</f>
        <v>1360100</v>
      </c>
      <c r="D96" s="53">
        <f>D97+D98+D100</f>
        <v>1622228</v>
      </c>
      <c r="E96" s="53">
        <f>E97+E98+E100</f>
        <v>966100</v>
      </c>
      <c r="F96" s="25">
        <f t="shared" si="6"/>
        <v>59.55389747926925</v>
      </c>
      <c r="G96" s="24">
        <v>0</v>
      </c>
      <c r="H96" s="24">
        <v>0</v>
      </c>
      <c r="I96" s="24">
        <v>0</v>
      </c>
      <c r="J96" s="25">
        <v>0</v>
      </c>
      <c r="K96" s="24">
        <f t="shared" si="8"/>
        <v>1360100</v>
      </c>
      <c r="L96" s="24">
        <f t="shared" si="9"/>
        <v>1622228</v>
      </c>
      <c r="M96" s="24">
        <f t="shared" si="10"/>
        <v>966100</v>
      </c>
      <c r="N96" s="25">
        <f t="shared" si="11"/>
        <v>59.553897479269246</v>
      </c>
      <c r="O96" s="10"/>
    </row>
    <row r="97" spans="1:14" ht="56.25">
      <c r="A97" s="8">
        <v>41051000</v>
      </c>
      <c r="B97" s="7" t="s">
        <v>18</v>
      </c>
      <c r="C97" s="23">
        <v>1089700</v>
      </c>
      <c r="D97" s="53">
        <v>1089700</v>
      </c>
      <c r="E97" s="53">
        <v>641200</v>
      </c>
      <c r="F97" s="25">
        <f t="shared" si="6"/>
        <v>58.84188308708819</v>
      </c>
      <c r="G97" s="24">
        <v>0</v>
      </c>
      <c r="H97" s="24">
        <v>0</v>
      </c>
      <c r="I97" s="24">
        <v>0</v>
      </c>
      <c r="J97" s="25">
        <v>0</v>
      </c>
      <c r="K97" s="24">
        <f t="shared" si="8"/>
        <v>1089700</v>
      </c>
      <c r="L97" s="24">
        <f t="shared" si="9"/>
        <v>1089700</v>
      </c>
      <c r="M97" s="24">
        <f t="shared" si="10"/>
        <v>641200</v>
      </c>
      <c r="N97" s="25">
        <f t="shared" si="11"/>
        <v>58.841883087088185</v>
      </c>
    </row>
    <row r="98" spans="1:14" ht="87" customHeight="1">
      <c r="A98" s="8">
        <v>41051200</v>
      </c>
      <c r="B98" s="7" t="s">
        <v>15</v>
      </c>
      <c r="C98" s="23">
        <v>270400</v>
      </c>
      <c r="D98" s="53">
        <v>270400</v>
      </c>
      <c r="E98" s="53">
        <v>135000</v>
      </c>
      <c r="F98" s="25">
        <f t="shared" si="6"/>
        <v>49.92603550295858</v>
      </c>
      <c r="G98" s="24">
        <v>0</v>
      </c>
      <c r="H98" s="24">
        <v>0</v>
      </c>
      <c r="I98" s="24">
        <v>0</v>
      </c>
      <c r="J98" s="25">
        <v>0</v>
      </c>
      <c r="K98" s="24">
        <f t="shared" si="8"/>
        <v>270400</v>
      </c>
      <c r="L98" s="24">
        <f t="shared" si="9"/>
        <v>270400</v>
      </c>
      <c r="M98" s="24">
        <f t="shared" si="10"/>
        <v>135000</v>
      </c>
      <c r="N98" s="25">
        <f t="shared" si="11"/>
        <v>49.926035502958584</v>
      </c>
    </row>
    <row r="99" spans="1:14" ht="18.75" hidden="1">
      <c r="A99" s="6"/>
      <c r="B99" s="6"/>
      <c r="C99" s="24"/>
      <c r="D99" s="52"/>
      <c r="E99" s="52"/>
      <c r="F99" s="25" t="e">
        <f t="shared" si="6"/>
        <v>#DIV/0!</v>
      </c>
      <c r="G99" s="24"/>
      <c r="H99" s="24"/>
      <c r="I99" s="24"/>
      <c r="J99" s="25" t="e">
        <f>I99/H99*100</f>
        <v>#DIV/0!</v>
      </c>
      <c r="K99" s="24"/>
      <c r="L99" s="24"/>
      <c r="M99" s="24">
        <f t="shared" si="10"/>
        <v>0</v>
      </c>
      <c r="N99" s="25" t="e">
        <f t="shared" si="11"/>
        <v>#DIV/0!</v>
      </c>
    </row>
    <row r="100" spans="1:14" ht="99" customHeight="1">
      <c r="A100" s="6">
        <v>41051700</v>
      </c>
      <c r="B100" s="7" t="s">
        <v>90</v>
      </c>
      <c r="C100" s="24">
        <v>0</v>
      </c>
      <c r="D100" s="52">
        <v>262128</v>
      </c>
      <c r="E100" s="52">
        <v>189900</v>
      </c>
      <c r="F100" s="25">
        <f t="shared" si="6"/>
        <v>72.44552279802234</v>
      </c>
      <c r="G100" s="24">
        <v>0</v>
      </c>
      <c r="H100" s="24">
        <v>0</v>
      </c>
      <c r="I100" s="24">
        <v>0</v>
      </c>
      <c r="J100" s="25">
        <v>0</v>
      </c>
      <c r="K100" s="24">
        <f>C100+G100</f>
        <v>0</v>
      </c>
      <c r="L100" s="24">
        <f>H100+D100</f>
        <v>262128</v>
      </c>
      <c r="M100" s="24">
        <f>E100+I100</f>
        <v>189900</v>
      </c>
      <c r="N100" s="25">
        <f>M100/L100*100</f>
        <v>72.44552279802234</v>
      </c>
    </row>
    <row r="101" spans="1:15" ht="18.75">
      <c r="A101" s="8" t="s">
        <v>68</v>
      </c>
      <c r="B101" s="32" t="s">
        <v>10</v>
      </c>
      <c r="C101" s="30">
        <f>C93+C96</f>
        <v>248514800</v>
      </c>
      <c r="D101" s="30">
        <f>D93+D96</f>
        <v>248776928</v>
      </c>
      <c r="E101" s="30">
        <f>E93+E96+E94</f>
        <v>144489398.7</v>
      </c>
      <c r="F101" s="33">
        <f>E101/D101*100</f>
        <v>58.079903092942764</v>
      </c>
      <c r="G101" s="50">
        <f>G88+G96</f>
        <v>2093400</v>
      </c>
      <c r="H101" s="50">
        <f>H88+H96</f>
        <v>5821057.3</v>
      </c>
      <c r="I101" s="50">
        <f>I88+I96</f>
        <v>5395280.75</v>
      </c>
      <c r="J101" s="55">
        <f>I101/H101*100</f>
        <v>92.68558050442142</v>
      </c>
      <c r="K101" s="34">
        <f>C101+G101</f>
        <v>250608200</v>
      </c>
      <c r="L101" s="34">
        <f>D101+H101</f>
        <v>254597985.3</v>
      </c>
      <c r="M101" s="34">
        <f t="shared" si="10"/>
        <v>149884679.45</v>
      </c>
      <c r="N101" s="33">
        <f>M101/L101*100</f>
        <v>58.87111764587871</v>
      </c>
      <c r="O101" s="10"/>
    </row>
    <row r="102" spans="6:15" ht="18.75">
      <c r="F102" s="13"/>
      <c r="G102" s="13"/>
      <c r="K102" s="10"/>
      <c r="L102" s="10"/>
      <c r="M102" s="10"/>
      <c r="N102" s="11"/>
      <c r="O102" s="10"/>
    </row>
    <row r="103" spans="4:14" ht="18.75">
      <c r="D103" s="10"/>
      <c r="E103" s="12"/>
      <c r="F103" s="14"/>
      <c r="G103" s="14"/>
      <c r="K103" s="10"/>
      <c r="L103" s="10"/>
      <c r="M103" s="10"/>
      <c r="N103" s="11"/>
    </row>
    <row r="104" spans="5:14" ht="18.75">
      <c r="E104" s="9"/>
      <c r="F104" s="14"/>
      <c r="G104" s="14"/>
      <c r="H104" s="10"/>
      <c r="L104" s="10"/>
      <c r="N104" s="11"/>
    </row>
    <row r="105" spans="5:14" ht="18.75">
      <c r="E105" s="9"/>
      <c r="G105" s="10"/>
      <c r="L105" s="10"/>
      <c r="N105" s="11"/>
    </row>
    <row r="106" spans="5:12" ht="18.75">
      <c r="E106" s="9"/>
      <c r="L106" s="10"/>
    </row>
    <row r="107" ht="18.75">
      <c r="E107" s="9"/>
    </row>
    <row r="108" spans="5:13" ht="18.75">
      <c r="E108" s="9"/>
      <c r="K108" s="10"/>
      <c r="L108" s="10"/>
      <c r="M108" s="10"/>
    </row>
    <row r="109" spans="5:13" ht="18.75">
      <c r="E109" s="9"/>
      <c r="K109" s="10"/>
      <c r="L109" s="10"/>
      <c r="M109" s="10"/>
    </row>
    <row r="110" ht="18.75">
      <c r="E110" s="9"/>
    </row>
    <row r="111" spans="5:13" ht="18.75">
      <c r="E111" s="9"/>
      <c r="K111" s="10"/>
      <c r="L111" s="10"/>
      <c r="M111" s="10"/>
    </row>
    <row r="112" spans="5:13" ht="18.75">
      <c r="E112" s="9"/>
      <c r="K112" s="10"/>
      <c r="M112" s="10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</sheetData>
  <sheetProtection selectLockedCells="1" selectUnlockedCells="1"/>
  <mergeCells count="19">
    <mergeCell ref="E8:E11"/>
    <mergeCell ref="F8:F11"/>
    <mergeCell ref="N8:N11"/>
    <mergeCell ref="I8:I11"/>
    <mergeCell ref="J8:J11"/>
    <mergeCell ref="L8:L11"/>
    <mergeCell ref="M8:M11"/>
    <mergeCell ref="K8:K11"/>
    <mergeCell ref="G8:G11"/>
    <mergeCell ref="H8:H11"/>
    <mergeCell ref="A4:N4"/>
    <mergeCell ref="A5:M5"/>
    <mergeCell ref="C7:F7"/>
    <mergeCell ref="G7:J7"/>
    <mergeCell ref="K7:N7"/>
    <mergeCell ref="A8:A11"/>
    <mergeCell ref="B8:B11"/>
    <mergeCell ref="C8:C11"/>
    <mergeCell ref="D8:D11"/>
  </mergeCells>
  <printOptions/>
  <pageMargins left="0.72" right="0.16" top="0.29" bottom="0.17" header="0.3" footer="0.17"/>
  <pageSetup fitToHeight="4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2023-07-07T10:54:59Z</cp:lastPrinted>
  <dcterms:created xsi:type="dcterms:W3CDTF">1996-10-08T23:32:33Z</dcterms:created>
  <dcterms:modified xsi:type="dcterms:W3CDTF">2023-07-07T10:55:16Z</dcterms:modified>
  <cp:category/>
  <cp:version/>
  <cp:contentType/>
  <cp:contentStatus/>
</cp:coreProperties>
</file>